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ers\kadicker\Organizations\FY19\Funding Process FY19\"/>
    </mc:Choice>
  </mc:AlternateContent>
  <bookViews>
    <workbookView xWindow="0" yWindow="0" windowWidth="28800" windowHeight="12285" activeTab="1"/>
  </bookViews>
  <sheets>
    <sheet name="Funding Process Tracking" sheetId="1" r:id="rId1"/>
    <sheet name="Initial Allocation" sheetId="2" r:id="rId2"/>
    <sheet name="Table for Bill of Appropriation" sheetId="3" r:id="rId3"/>
  </sheets>
  <definedNames>
    <definedName name="_xlnm.Print_Area" localSheetId="0">'Funding Process Tracking'!$A$1:$W$247</definedName>
    <definedName name="_xlnm.Print_Area" localSheetId="1">'Initial Allocation'!$A$1:$H$244</definedName>
    <definedName name="_xlnm.Print_Titles" localSheetId="0">'Funding Process Tracking'!$4:$4</definedName>
    <definedName name="_xlnm.Print_Titles" localSheetId="1">'Initial Allocation'!$2:$2</definedName>
  </definedNames>
  <calcPr calcId="162913"/>
</workbook>
</file>

<file path=xl/calcChain.xml><?xml version="1.0" encoding="utf-8"?>
<calcChain xmlns="http://schemas.openxmlformats.org/spreadsheetml/2006/main">
  <c r="W246" i="1" l="1"/>
  <c r="R246" i="1"/>
  <c r="G208" i="2"/>
  <c r="W210" i="1"/>
  <c r="R210" i="1"/>
  <c r="G244" i="2"/>
  <c r="C170" i="2"/>
  <c r="D170" i="2" s="1"/>
  <c r="C166" i="2"/>
  <c r="C211" i="2" l="1"/>
  <c r="F211" i="2" s="1"/>
  <c r="H211" i="2" s="1"/>
  <c r="D212" i="3" s="1"/>
  <c r="C212" i="2"/>
  <c r="F212" i="2" s="1"/>
  <c r="H212" i="2" s="1"/>
  <c r="D213" i="3" s="1"/>
  <c r="C213" i="2"/>
  <c r="F213" i="2" s="1"/>
  <c r="H213" i="2" s="1"/>
  <c r="D214" i="3" s="1"/>
  <c r="C214" i="2"/>
  <c r="F214" i="2" s="1"/>
  <c r="H214" i="2" s="1"/>
  <c r="D215" i="3" s="1"/>
  <c r="C215" i="2"/>
  <c r="C216" i="2"/>
  <c r="F216" i="2" s="1"/>
  <c r="H216" i="2" s="1"/>
  <c r="D217" i="3" s="1"/>
  <c r="C217" i="2"/>
  <c r="F217" i="2" s="1"/>
  <c r="H217" i="2" s="1"/>
  <c r="D218" i="3" s="1"/>
  <c r="C218" i="2"/>
  <c r="F218" i="2" s="1"/>
  <c r="H218" i="2" s="1"/>
  <c r="D219" i="3" s="1"/>
  <c r="C219" i="2"/>
  <c r="F219" i="2" s="1"/>
  <c r="H219" i="2" s="1"/>
  <c r="D220" i="3" s="1"/>
  <c r="C220" i="2"/>
  <c r="F220" i="2" s="1"/>
  <c r="H220" i="2" s="1"/>
  <c r="D221" i="3" s="1"/>
  <c r="C221" i="2"/>
  <c r="C222" i="2"/>
  <c r="F222" i="2" s="1"/>
  <c r="H222" i="2" s="1"/>
  <c r="D223" i="3" s="1"/>
  <c r="C223" i="2"/>
  <c r="F223" i="2" s="1"/>
  <c r="H223" i="2" s="1"/>
  <c r="D224" i="3" s="1"/>
  <c r="C224" i="2"/>
  <c r="F224" i="2" s="1"/>
  <c r="H224" i="2" s="1"/>
  <c r="D225" i="3" s="1"/>
  <c r="C225" i="2"/>
  <c r="F225" i="2" s="1"/>
  <c r="H225" i="2" s="1"/>
  <c r="D226" i="3" s="1"/>
  <c r="C226" i="2"/>
  <c r="F226" i="2" s="1"/>
  <c r="H226" i="2" s="1"/>
  <c r="D227" i="3" s="1"/>
  <c r="C227" i="2"/>
  <c r="F227" i="2" s="1"/>
  <c r="H227" i="2" s="1"/>
  <c r="D228" i="3" s="1"/>
  <c r="C228" i="2"/>
  <c r="F228" i="2" s="1"/>
  <c r="H228" i="2" s="1"/>
  <c r="D229" i="3" s="1"/>
  <c r="C229" i="2"/>
  <c r="F229" i="2" s="1"/>
  <c r="H229" i="2" s="1"/>
  <c r="D230" i="3" s="1"/>
  <c r="C230" i="2"/>
  <c r="F230" i="2" s="1"/>
  <c r="H230" i="2" s="1"/>
  <c r="D231" i="3" s="1"/>
  <c r="C231" i="2"/>
  <c r="C232" i="2"/>
  <c r="F232" i="2" s="1"/>
  <c r="H232" i="2" s="1"/>
  <c r="D233" i="3" s="1"/>
  <c r="C233" i="2"/>
  <c r="F233" i="2" s="1"/>
  <c r="H233" i="2" s="1"/>
  <c r="D234" i="3" s="1"/>
  <c r="C234" i="2"/>
  <c r="F234" i="2" s="1"/>
  <c r="H234" i="2" s="1"/>
  <c r="D235" i="3" s="1"/>
  <c r="C235" i="2"/>
  <c r="F235" i="2" s="1"/>
  <c r="H235" i="2" s="1"/>
  <c r="D236" i="3" s="1"/>
  <c r="C236" i="2"/>
  <c r="F236" i="2" s="1"/>
  <c r="H236" i="2" s="1"/>
  <c r="D237" i="3" s="1"/>
  <c r="C237" i="2"/>
  <c r="C238" i="2"/>
  <c r="F238" i="2" s="1"/>
  <c r="H238" i="2" s="1"/>
  <c r="D239" i="3" s="1"/>
  <c r="C239" i="2"/>
  <c r="F239" i="2" s="1"/>
  <c r="H239" i="2" s="1"/>
  <c r="D240" i="3" s="1"/>
  <c r="C240" i="2"/>
  <c r="F240" i="2" s="1"/>
  <c r="H240" i="2" s="1"/>
  <c r="D241" i="3" s="1"/>
  <c r="C241" i="2"/>
  <c r="F241" i="2" s="1"/>
  <c r="H241" i="2" s="1"/>
  <c r="D242" i="3" s="1"/>
  <c r="C242" i="2"/>
  <c r="C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10" i="2"/>
  <c r="C5" i="2"/>
  <c r="C6" i="2"/>
  <c r="F6" i="2" s="1"/>
  <c r="H6" i="2" s="1"/>
  <c r="D5" i="3" s="1"/>
  <c r="C7" i="2"/>
  <c r="F7" i="2" s="1"/>
  <c r="H7" i="2" s="1"/>
  <c r="D6" i="3" s="1"/>
  <c r="C8" i="2"/>
  <c r="C9" i="2"/>
  <c r="F9" i="2" s="1"/>
  <c r="H9" i="2" s="1"/>
  <c r="D8" i="3" s="1"/>
  <c r="C10" i="2"/>
  <c r="F10" i="2" s="1"/>
  <c r="H10" i="2" s="1"/>
  <c r="D9" i="3" s="1"/>
  <c r="C11" i="2"/>
  <c r="F11" i="2" s="1"/>
  <c r="H11" i="2" s="1"/>
  <c r="D10" i="3" s="1"/>
  <c r="C12" i="2"/>
  <c r="F12" i="2" s="1"/>
  <c r="H12" i="2" s="1"/>
  <c r="D11" i="3" s="1"/>
  <c r="C13" i="2"/>
  <c r="F13" i="2" s="1"/>
  <c r="H13" i="2" s="1"/>
  <c r="D12" i="3" s="1"/>
  <c r="C14" i="2"/>
  <c r="F14" i="2" s="1"/>
  <c r="H14" i="2" s="1"/>
  <c r="D13" i="3" s="1"/>
  <c r="C15" i="2"/>
  <c r="F15" i="2" s="1"/>
  <c r="H15" i="2" s="1"/>
  <c r="D14" i="3" s="1"/>
  <c r="C16" i="2"/>
  <c r="F16" i="2" s="1"/>
  <c r="H16" i="2" s="1"/>
  <c r="D15" i="3" s="1"/>
  <c r="C17" i="2"/>
  <c r="F17" i="2" s="1"/>
  <c r="H17" i="2" s="1"/>
  <c r="D16" i="3" s="1"/>
  <c r="C18" i="2"/>
  <c r="F18" i="2" s="1"/>
  <c r="H18" i="2" s="1"/>
  <c r="D17" i="3" s="1"/>
  <c r="C19" i="2"/>
  <c r="F19" i="2" s="1"/>
  <c r="H19" i="2" s="1"/>
  <c r="D18" i="3" s="1"/>
  <c r="C20" i="2"/>
  <c r="F20" i="2" s="1"/>
  <c r="H20" i="2" s="1"/>
  <c r="D19" i="3" s="1"/>
  <c r="C21" i="2"/>
  <c r="F21" i="2" s="1"/>
  <c r="H21" i="2" s="1"/>
  <c r="D20" i="3" s="1"/>
  <c r="C22" i="2"/>
  <c r="F22" i="2" s="1"/>
  <c r="H22" i="2" s="1"/>
  <c r="D21" i="3" s="1"/>
  <c r="C23" i="2"/>
  <c r="F23" i="2" s="1"/>
  <c r="H23" i="2" s="1"/>
  <c r="D22" i="3" s="1"/>
  <c r="C24" i="2"/>
  <c r="F24" i="2" s="1"/>
  <c r="H24" i="2" s="1"/>
  <c r="D23" i="3" s="1"/>
  <c r="C25" i="2"/>
  <c r="F25" i="2" s="1"/>
  <c r="H25" i="2" s="1"/>
  <c r="D24" i="3" s="1"/>
  <c r="C26" i="2"/>
  <c r="F26" i="2" s="1"/>
  <c r="H26" i="2" s="1"/>
  <c r="D25" i="3" s="1"/>
  <c r="C27" i="2"/>
  <c r="C28" i="2"/>
  <c r="F28" i="2" s="1"/>
  <c r="H28" i="2" s="1"/>
  <c r="D27" i="3" s="1"/>
  <c r="C29" i="2"/>
  <c r="F29" i="2" s="1"/>
  <c r="H29" i="2" s="1"/>
  <c r="D28" i="3" s="1"/>
  <c r="C30" i="2"/>
  <c r="F30" i="2" s="1"/>
  <c r="H30" i="2" s="1"/>
  <c r="D29" i="3" s="1"/>
  <c r="C31" i="2"/>
  <c r="F31" i="2" s="1"/>
  <c r="H31" i="2" s="1"/>
  <c r="D30" i="3" s="1"/>
  <c r="C32" i="2"/>
  <c r="F32" i="2" s="1"/>
  <c r="H32" i="2" s="1"/>
  <c r="D31" i="3" s="1"/>
  <c r="C33" i="2"/>
  <c r="F33" i="2" s="1"/>
  <c r="H33" i="2" s="1"/>
  <c r="D32" i="3" s="1"/>
  <c r="C34" i="2"/>
  <c r="F34" i="2" s="1"/>
  <c r="H34" i="2" s="1"/>
  <c r="D33" i="3" s="1"/>
  <c r="C35" i="2"/>
  <c r="F35" i="2" s="1"/>
  <c r="H35" i="2" s="1"/>
  <c r="D34" i="3" s="1"/>
  <c r="C36" i="2"/>
  <c r="C37" i="2"/>
  <c r="F37" i="2" s="1"/>
  <c r="H37" i="2" s="1"/>
  <c r="D36" i="3" s="1"/>
  <c r="C38" i="2"/>
  <c r="F38" i="2" s="1"/>
  <c r="H38" i="2" s="1"/>
  <c r="D37" i="3" s="1"/>
  <c r="C39" i="2"/>
  <c r="F39" i="2" s="1"/>
  <c r="H39" i="2" s="1"/>
  <c r="D38" i="3" s="1"/>
  <c r="C40" i="2"/>
  <c r="C41" i="2"/>
  <c r="F41" i="2" s="1"/>
  <c r="H41" i="2" s="1"/>
  <c r="D40" i="3" s="1"/>
  <c r="C42" i="2"/>
  <c r="F42" i="2" s="1"/>
  <c r="H42" i="2" s="1"/>
  <c r="D41" i="3" s="1"/>
  <c r="C43" i="2"/>
  <c r="F43" i="2" s="1"/>
  <c r="H43" i="2" s="1"/>
  <c r="D42" i="3" s="1"/>
  <c r="C44" i="2"/>
  <c r="F44" i="2" s="1"/>
  <c r="H44" i="2" s="1"/>
  <c r="D43" i="3" s="1"/>
  <c r="C45" i="2"/>
  <c r="F45" i="2" s="1"/>
  <c r="H45" i="2" s="1"/>
  <c r="D44" i="3" s="1"/>
  <c r="C46" i="2"/>
  <c r="F46" i="2" s="1"/>
  <c r="H46" i="2" s="1"/>
  <c r="D45" i="3" s="1"/>
  <c r="C47" i="2"/>
  <c r="F47" i="2" s="1"/>
  <c r="H47" i="2" s="1"/>
  <c r="D46" i="3" s="1"/>
  <c r="C48" i="2"/>
  <c r="F48" i="2" s="1"/>
  <c r="H48" i="2" s="1"/>
  <c r="D47" i="3" s="1"/>
  <c r="C49" i="2"/>
  <c r="C50" i="2"/>
  <c r="F50" i="2" s="1"/>
  <c r="H50" i="2" s="1"/>
  <c r="D49" i="3" s="1"/>
  <c r="C51" i="2"/>
  <c r="F51" i="2" s="1"/>
  <c r="H51" i="2" s="1"/>
  <c r="D50" i="3" s="1"/>
  <c r="C52" i="2"/>
  <c r="F52" i="2" s="1"/>
  <c r="H52" i="2" s="1"/>
  <c r="D51" i="3" s="1"/>
  <c r="C53" i="2"/>
  <c r="F53" i="2" s="1"/>
  <c r="H53" i="2" s="1"/>
  <c r="D52" i="3" s="1"/>
  <c r="C54" i="2"/>
  <c r="F54" i="2" s="1"/>
  <c r="H54" i="2" s="1"/>
  <c r="D53" i="3" s="1"/>
  <c r="C55" i="2"/>
  <c r="F55" i="2" s="1"/>
  <c r="H55" i="2" s="1"/>
  <c r="D54" i="3" s="1"/>
  <c r="C56" i="2"/>
  <c r="F56" i="2" s="1"/>
  <c r="H56" i="2" s="1"/>
  <c r="D55" i="3" s="1"/>
  <c r="C57" i="2"/>
  <c r="F57" i="2" s="1"/>
  <c r="H57" i="2" s="1"/>
  <c r="D56" i="3" s="1"/>
  <c r="C58" i="2"/>
  <c r="C59" i="2"/>
  <c r="F59" i="2" s="1"/>
  <c r="H59" i="2" s="1"/>
  <c r="D58" i="3" s="1"/>
  <c r="C60" i="2"/>
  <c r="C61" i="2"/>
  <c r="F61" i="2" s="1"/>
  <c r="H61" i="2" s="1"/>
  <c r="D60" i="3" s="1"/>
  <c r="C62" i="2"/>
  <c r="F62" i="2" s="1"/>
  <c r="H62" i="2" s="1"/>
  <c r="D61" i="3" s="1"/>
  <c r="C63" i="2"/>
  <c r="F63" i="2" s="1"/>
  <c r="H63" i="2" s="1"/>
  <c r="D62" i="3" s="1"/>
  <c r="C64" i="2"/>
  <c r="C65" i="2"/>
  <c r="F65" i="2" s="1"/>
  <c r="H65" i="2" s="1"/>
  <c r="D64" i="3" s="1"/>
  <c r="C66" i="2"/>
  <c r="F66" i="2" s="1"/>
  <c r="H66" i="2" s="1"/>
  <c r="D65" i="3" s="1"/>
  <c r="C67" i="2"/>
  <c r="F67" i="2" s="1"/>
  <c r="H67" i="2" s="1"/>
  <c r="D66" i="3" s="1"/>
  <c r="C68" i="2"/>
  <c r="F68" i="2" s="1"/>
  <c r="H68" i="2" s="1"/>
  <c r="D67" i="3" s="1"/>
  <c r="C69" i="2"/>
  <c r="F69" i="2" s="1"/>
  <c r="H69" i="2" s="1"/>
  <c r="D68" i="3" s="1"/>
  <c r="C70" i="2"/>
  <c r="F70" i="2" s="1"/>
  <c r="H70" i="2" s="1"/>
  <c r="D69" i="3" s="1"/>
  <c r="C71" i="2"/>
  <c r="F71" i="2" s="1"/>
  <c r="H71" i="2" s="1"/>
  <c r="D70" i="3" s="1"/>
  <c r="C72" i="2"/>
  <c r="C73" i="2"/>
  <c r="C74" i="2"/>
  <c r="F74" i="2" s="1"/>
  <c r="H74" i="2" s="1"/>
  <c r="D73" i="3" s="1"/>
  <c r="C75" i="2"/>
  <c r="F75" i="2" s="1"/>
  <c r="H75" i="2" s="1"/>
  <c r="D74" i="3" s="1"/>
  <c r="C76" i="2"/>
  <c r="F76" i="2" s="1"/>
  <c r="H76" i="2" s="1"/>
  <c r="D75" i="3" s="1"/>
  <c r="C77" i="2"/>
  <c r="F77" i="2" s="1"/>
  <c r="H77" i="2" s="1"/>
  <c r="D76" i="3" s="1"/>
  <c r="C78" i="2"/>
  <c r="F78" i="2" s="1"/>
  <c r="H78" i="2" s="1"/>
  <c r="D77" i="3" s="1"/>
  <c r="C79" i="2"/>
  <c r="F79" i="2" s="1"/>
  <c r="H79" i="2" s="1"/>
  <c r="D78" i="3" s="1"/>
  <c r="C80" i="2"/>
  <c r="F80" i="2" s="1"/>
  <c r="H80" i="2" s="1"/>
  <c r="D79" i="3" s="1"/>
  <c r="C81" i="2"/>
  <c r="F81" i="2" s="1"/>
  <c r="H81" i="2" s="1"/>
  <c r="D80" i="3" s="1"/>
  <c r="C82" i="2"/>
  <c r="C83" i="2"/>
  <c r="F83" i="2" s="1"/>
  <c r="H83" i="2" s="1"/>
  <c r="D82" i="3" s="1"/>
  <c r="C84" i="2"/>
  <c r="C85" i="2"/>
  <c r="C86" i="2"/>
  <c r="F86" i="2" s="1"/>
  <c r="H86" i="2" s="1"/>
  <c r="D85" i="3" s="1"/>
  <c r="C87" i="2"/>
  <c r="C88" i="2"/>
  <c r="F88" i="2" s="1"/>
  <c r="H88" i="2" s="1"/>
  <c r="D87" i="3" s="1"/>
  <c r="C89" i="2"/>
  <c r="C90" i="2"/>
  <c r="F90" i="2" s="1"/>
  <c r="H90" i="2" s="1"/>
  <c r="D89" i="3" s="1"/>
  <c r="C91" i="2"/>
  <c r="F91" i="2" s="1"/>
  <c r="H91" i="2" s="1"/>
  <c r="D90" i="3" s="1"/>
  <c r="C92" i="2"/>
  <c r="C93" i="2"/>
  <c r="F93" i="2" s="1"/>
  <c r="H93" i="2" s="1"/>
  <c r="D92" i="3" s="1"/>
  <c r="C94" i="2"/>
  <c r="F94" i="2" s="1"/>
  <c r="H94" i="2" s="1"/>
  <c r="D93" i="3" s="1"/>
  <c r="C95" i="2"/>
  <c r="F95" i="2" s="1"/>
  <c r="H95" i="2" s="1"/>
  <c r="D94" i="3" s="1"/>
  <c r="C96" i="2"/>
  <c r="C97" i="2"/>
  <c r="C98" i="2"/>
  <c r="F98" i="2" s="1"/>
  <c r="H98" i="2" s="1"/>
  <c r="D97" i="3" s="1"/>
  <c r="C99" i="2"/>
  <c r="F99" i="2" s="1"/>
  <c r="H99" i="2" s="1"/>
  <c r="D98" i="3" s="1"/>
  <c r="C100" i="2"/>
  <c r="F100" i="2" s="1"/>
  <c r="H100" i="2" s="1"/>
  <c r="D99" i="3" s="1"/>
  <c r="C101" i="2"/>
  <c r="F101" i="2" s="1"/>
  <c r="H101" i="2" s="1"/>
  <c r="D100" i="3" s="1"/>
  <c r="C102" i="2"/>
  <c r="F102" i="2" s="1"/>
  <c r="H102" i="2" s="1"/>
  <c r="D101" i="3" s="1"/>
  <c r="C103" i="2"/>
  <c r="F103" i="2" s="1"/>
  <c r="H103" i="2" s="1"/>
  <c r="D102" i="3" s="1"/>
  <c r="C104" i="2"/>
  <c r="F104" i="2" s="1"/>
  <c r="H104" i="2" s="1"/>
  <c r="D103" i="3" s="1"/>
  <c r="C105" i="2"/>
  <c r="F105" i="2" s="1"/>
  <c r="H105" i="2" s="1"/>
  <c r="D104" i="3" s="1"/>
  <c r="C106" i="2"/>
  <c r="F106" i="2" s="1"/>
  <c r="H106" i="2" s="1"/>
  <c r="D105" i="3" s="1"/>
  <c r="C107" i="2"/>
  <c r="F107" i="2" s="1"/>
  <c r="H107" i="2" s="1"/>
  <c r="D106" i="3" s="1"/>
  <c r="C108" i="2"/>
  <c r="F108" i="2" s="1"/>
  <c r="H108" i="2" s="1"/>
  <c r="D107" i="3" s="1"/>
  <c r="C109" i="2"/>
  <c r="F109" i="2" s="1"/>
  <c r="H109" i="2" s="1"/>
  <c r="D108" i="3" s="1"/>
  <c r="C110" i="2"/>
  <c r="F110" i="2" s="1"/>
  <c r="H110" i="2" s="1"/>
  <c r="D109" i="3" s="1"/>
  <c r="C111" i="2"/>
  <c r="F111" i="2" s="1"/>
  <c r="H111" i="2" s="1"/>
  <c r="D110" i="3" s="1"/>
  <c r="C112" i="2"/>
  <c r="C113" i="2"/>
  <c r="F113" i="2" s="1"/>
  <c r="H113" i="2" s="1"/>
  <c r="D112" i="3" s="1"/>
  <c r="C114" i="2"/>
  <c r="F114" i="2" s="1"/>
  <c r="H114" i="2" s="1"/>
  <c r="D113" i="3" s="1"/>
  <c r="C115" i="2"/>
  <c r="C116" i="2"/>
  <c r="C117" i="2"/>
  <c r="F117" i="2" s="1"/>
  <c r="H117" i="2" s="1"/>
  <c r="D116" i="3" s="1"/>
  <c r="C118" i="2"/>
  <c r="F118" i="2" s="1"/>
  <c r="H118" i="2" s="1"/>
  <c r="D117" i="3" s="1"/>
  <c r="C119" i="2"/>
  <c r="F119" i="2" s="1"/>
  <c r="H119" i="2" s="1"/>
  <c r="D118" i="3" s="1"/>
  <c r="C120" i="2"/>
  <c r="F120" i="2" s="1"/>
  <c r="H120" i="2" s="1"/>
  <c r="D119" i="3" s="1"/>
  <c r="C121" i="2"/>
  <c r="F121" i="2" s="1"/>
  <c r="H121" i="2" s="1"/>
  <c r="D120" i="3" s="1"/>
  <c r="C122" i="2"/>
  <c r="D122" i="2" s="1"/>
  <c r="C123" i="2"/>
  <c r="F123" i="2" s="1"/>
  <c r="H123" i="2" s="1"/>
  <c r="D122" i="3" s="1"/>
  <c r="C124" i="2"/>
  <c r="C125" i="2"/>
  <c r="C126" i="2"/>
  <c r="F126" i="2" s="1"/>
  <c r="H126" i="2" s="1"/>
  <c r="D125" i="3" s="1"/>
  <c r="C127" i="2"/>
  <c r="E127" i="2" s="1"/>
  <c r="C128" i="2"/>
  <c r="C129" i="2"/>
  <c r="F129" i="2" s="1"/>
  <c r="H129" i="2" s="1"/>
  <c r="D128" i="3" s="1"/>
  <c r="C130" i="2"/>
  <c r="F130" i="2" s="1"/>
  <c r="H130" i="2" s="1"/>
  <c r="D129" i="3" s="1"/>
  <c r="C131" i="2"/>
  <c r="F131" i="2" s="1"/>
  <c r="H131" i="2" s="1"/>
  <c r="D130" i="3" s="1"/>
  <c r="C132" i="2"/>
  <c r="C133" i="2"/>
  <c r="F133" i="2" s="1"/>
  <c r="H133" i="2" s="1"/>
  <c r="D132" i="3" s="1"/>
  <c r="C134" i="2"/>
  <c r="C135" i="2"/>
  <c r="F135" i="2" s="1"/>
  <c r="H135" i="2" s="1"/>
  <c r="D134" i="3" s="1"/>
  <c r="C136" i="2"/>
  <c r="F136" i="2" s="1"/>
  <c r="H136" i="2" s="1"/>
  <c r="D135" i="3" s="1"/>
  <c r="C137" i="2"/>
  <c r="F137" i="2" s="1"/>
  <c r="H137" i="2" s="1"/>
  <c r="D136" i="3" s="1"/>
  <c r="C138" i="2"/>
  <c r="F138" i="2" s="1"/>
  <c r="H138" i="2" s="1"/>
  <c r="D137" i="3" s="1"/>
  <c r="C139" i="2"/>
  <c r="F139" i="2" s="1"/>
  <c r="H139" i="2" s="1"/>
  <c r="D138" i="3" s="1"/>
  <c r="C140" i="2"/>
  <c r="C141" i="2"/>
  <c r="C142" i="2"/>
  <c r="C143" i="2"/>
  <c r="F143" i="2" s="1"/>
  <c r="H143" i="2" s="1"/>
  <c r="D142" i="3" s="1"/>
  <c r="C144" i="2"/>
  <c r="F144" i="2" s="1"/>
  <c r="H144" i="2" s="1"/>
  <c r="D143" i="3" s="1"/>
  <c r="C145" i="2"/>
  <c r="F145" i="2" s="1"/>
  <c r="H145" i="2" s="1"/>
  <c r="D144" i="3" s="1"/>
  <c r="C146" i="2"/>
  <c r="F146" i="2" s="1"/>
  <c r="H146" i="2" s="1"/>
  <c r="D145" i="3" s="1"/>
  <c r="C147" i="2"/>
  <c r="F147" i="2" s="1"/>
  <c r="H147" i="2" s="1"/>
  <c r="D146" i="3" s="1"/>
  <c r="C148" i="2"/>
  <c r="F148" i="2" s="1"/>
  <c r="H148" i="2" s="1"/>
  <c r="D147" i="3" s="1"/>
  <c r="C149" i="2"/>
  <c r="F149" i="2" s="1"/>
  <c r="H149" i="2" s="1"/>
  <c r="D148" i="3" s="1"/>
  <c r="C150" i="2"/>
  <c r="C151" i="2"/>
  <c r="F151" i="2" s="1"/>
  <c r="H151" i="2" s="1"/>
  <c r="D150" i="3" s="1"/>
  <c r="C152" i="2"/>
  <c r="F152" i="2" s="1"/>
  <c r="H152" i="2" s="1"/>
  <c r="D151" i="3" s="1"/>
  <c r="C153" i="2"/>
  <c r="F153" i="2" s="1"/>
  <c r="H153" i="2" s="1"/>
  <c r="D152" i="3" s="1"/>
  <c r="C154" i="2"/>
  <c r="F154" i="2" s="1"/>
  <c r="H154" i="2" s="1"/>
  <c r="D153" i="3" s="1"/>
  <c r="C155" i="2"/>
  <c r="F155" i="2" s="1"/>
  <c r="H155" i="2" s="1"/>
  <c r="D154" i="3" s="1"/>
  <c r="C156" i="2"/>
  <c r="F156" i="2" s="1"/>
  <c r="H156" i="2" s="1"/>
  <c r="D155" i="3" s="1"/>
  <c r="C157" i="2"/>
  <c r="F157" i="2" s="1"/>
  <c r="H157" i="2" s="1"/>
  <c r="D156" i="3" s="1"/>
  <c r="C158" i="2"/>
  <c r="C159" i="2"/>
  <c r="F159" i="2" s="1"/>
  <c r="H159" i="2" s="1"/>
  <c r="D158" i="3" s="1"/>
  <c r="C160" i="2"/>
  <c r="F160" i="2" s="1"/>
  <c r="H160" i="2" s="1"/>
  <c r="D159" i="3" s="1"/>
  <c r="C161" i="2"/>
  <c r="F161" i="2" s="1"/>
  <c r="H161" i="2" s="1"/>
  <c r="D160" i="3" s="1"/>
  <c r="C162" i="2"/>
  <c r="C163" i="2"/>
  <c r="F163" i="2" s="1"/>
  <c r="H163" i="2" s="1"/>
  <c r="D162" i="3" s="1"/>
  <c r="C164" i="2"/>
  <c r="C165" i="2"/>
  <c r="F165" i="2" s="1"/>
  <c r="H165" i="2" s="1"/>
  <c r="D164" i="3" s="1"/>
  <c r="F166" i="2"/>
  <c r="H166" i="2" s="1"/>
  <c r="D165" i="3" s="1"/>
  <c r="C167" i="2"/>
  <c r="C168" i="2"/>
  <c r="F168" i="2" s="1"/>
  <c r="H168" i="2" s="1"/>
  <c r="D167" i="3" s="1"/>
  <c r="C169" i="2"/>
  <c r="F169" i="2" s="1"/>
  <c r="H169" i="2" s="1"/>
  <c r="D168" i="3" s="1"/>
  <c r="F170" i="2"/>
  <c r="H170" i="2" s="1"/>
  <c r="D169" i="3" s="1"/>
  <c r="C171" i="2"/>
  <c r="F171" i="2" s="1"/>
  <c r="H171" i="2" s="1"/>
  <c r="D170" i="3" s="1"/>
  <c r="C172" i="2"/>
  <c r="F172" i="2" s="1"/>
  <c r="H172" i="2" s="1"/>
  <c r="D171" i="3" s="1"/>
  <c r="C173" i="2"/>
  <c r="F173" i="2" s="1"/>
  <c r="H173" i="2" s="1"/>
  <c r="D172" i="3" s="1"/>
  <c r="C174" i="2"/>
  <c r="F174" i="2" s="1"/>
  <c r="H174" i="2" s="1"/>
  <c r="D173" i="3" s="1"/>
  <c r="C175" i="2"/>
  <c r="F175" i="2" s="1"/>
  <c r="H175" i="2" s="1"/>
  <c r="D174" i="3" s="1"/>
  <c r="C176" i="2"/>
  <c r="F176" i="2" s="1"/>
  <c r="H176" i="2" s="1"/>
  <c r="D175" i="3" s="1"/>
  <c r="C177" i="2"/>
  <c r="F177" i="2" s="1"/>
  <c r="H177" i="2" s="1"/>
  <c r="D176" i="3" s="1"/>
  <c r="C178" i="2"/>
  <c r="F178" i="2" s="1"/>
  <c r="H178" i="2" s="1"/>
  <c r="D177" i="3" s="1"/>
  <c r="C179" i="2"/>
  <c r="C180" i="2"/>
  <c r="F180" i="2" s="1"/>
  <c r="H180" i="2" s="1"/>
  <c r="D179" i="3" s="1"/>
  <c r="C181" i="2"/>
  <c r="C182" i="2"/>
  <c r="F182" i="2" s="1"/>
  <c r="H182" i="2" s="1"/>
  <c r="D181" i="3" s="1"/>
  <c r="C183" i="2"/>
  <c r="F183" i="2" s="1"/>
  <c r="H183" i="2" s="1"/>
  <c r="D182" i="3" s="1"/>
  <c r="C184" i="2"/>
  <c r="F184" i="2" s="1"/>
  <c r="H184" i="2" s="1"/>
  <c r="D183" i="3" s="1"/>
  <c r="C185" i="2"/>
  <c r="C186" i="2"/>
  <c r="C187" i="2"/>
  <c r="F187" i="2" s="1"/>
  <c r="H187" i="2" s="1"/>
  <c r="D186" i="3" s="1"/>
  <c r="C188" i="2"/>
  <c r="F188" i="2" s="1"/>
  <c r="H188" i="2" s="1"/>
  <c r="D187" i="3" s="1"/>
  <c r="C189" i="2"/>
  <c r="F189" i="2" s="1"/>
  <c r="H189" i="2" s="1"/>
  <c r="D188" i="3" s="1"/>
  <c r="C190" i="2"/>
  <c r="F190" i="2" s="1"/>
  <c r="H190" i="2" s="1"/>
  <c r="D189" i="3" s="1"/>
  <c r="C191" i="2"/>
  <c r="F191" i="2" s="1"/>
  <c r="H191" i="2" s="1"/>
  <c r="D190" i="3" s="1"/>
  <c r="C192" i="2"/>
  <c r="F192" i="2" s="1"/>
  <c r="H192" i="2" s="1"/>
  <c r="D191" i="3" s="1"/>
  <c r="C193" i="2"/>
  <c r="F193" i="2" s="1"/>
  <c r="H193" i="2" s="1"/>
  <c r="D192" i="3" s="1"/>
  <c r="C194" i="2"/>
  <c r="F194" i="2" s="1"/>
  <c r="H194" i="2" s="1"/>
  <c r="D193" i="3" s="1"/>
  <c r="C195" i="2"/>
  <c r="C196" i="2"/>
  <c r="F196" i="2" s="1"/>
  <c r="H196" i="2" s="1"/>
  <c r="D195" i="3" s="1"/>
  <c r="C197" i="2"/>
  <c r="F197" i="2" s="1"/>
  <c r="H197" i="2" s="1"/>
  <c r="D196" i="3" s="1"/>
  <c r="C198" i="2"/>
  <c r="F198" i="2" s="1"/>
  <c r="H198" i="2" s="1"/>
  <c r="D197" i="3" s="1"/>
  <c r="C199" i="2"/>
  <c r="F199" i="2" s="1"/>
  <c r="H199" i="2" s="1"/>
  <c r="D198" i="3" s="1"/>
  <c r="C200" i="2"/>
  <c r="F200" i="2" s="1"/>
  <c r="H200" i="2" s="1"/>
  <c r="D199" i="3" s="1"/>
  <c r="C201" i="2"/>
  <c r="F201" i="2" s="1"/>
  <c r="H201" i="2" s="1"/>
  <c r="D200" i="3" s="1"/>
  <c r="C202" i="2"/>
  <c r="C203" i="2"/>
  <c r="F203" i="2" s="1"/>
  <c r="H203" i="2" s="1"/>
  <c r="D202" i="3" s="1"/>
  <c r="C204" i="2"/>
  <c r="F204" i="2" s="1"/>
  <c r="H204" i="2" s="1"/>
  <c r="D203" i="3" s="1"/>
  <c r="C205" i="2"/>
  <c r="F205" i="2" s="1"/>
  <c r="H205" i="2" s="1"/>
  <c r="D204" i="3" s="1"/>
  <c r="C206" i="2"/>
  <c r="F206" i="2" s="1"/>
  <c r="H206" i="2" s="1"/>
  <c r="D205" i="3" s="1"/>
  <c r="C207" i="2"/>
  <c r="F207" i="2" s="1"/>
  <c r="H207" i="2" s="1"/>
  <c r="D206" i="3" s="1"/>
  <c r="C243" i="2"/>
  <c r="F243" i="2" s="1"/>
  <c r="H243" i="2" s="1"/>
  <c r="D244" i="3" s="1"/>
  <c r="C4" i="2"/>
  <c r="D4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43" i="2"/>
  <c r="B4" i="2"/>
  <c r="B208" i="2" s="1"/>
  <c r="B244" i="2" l="1"/>
  <c r="C244" i="2"/>
  <c r="F89" i="2"/>
  <c r="C208" i="2"/>
  <c r="D185" i="2"/>
  <c r="F185" i="2" s="1"/>
  <c r="H185" i="2" s="1"/>
  <c r="D184" i="3" s="1"/>
  <c r="D181" i="2"/>
  <c r="F181" i="2" s="1"/>
  <c r="H181" i="2" s="1"/>
  <c r="D180" i="3" s="1"/>
  <c r="D141" i="2"/>
  <c r="F141" i="2" s="1"/>
  <c r="H141" i="2" s="1"/>
  <c r="D140" i="3" s="1"/>
  <c r="D97" i="2"/>
  <c r="F97" i="2" s="1"/>
  <c r="H97" i="2" s="1"/>
  <c r="D96" i="3" s="1"/>
  <c r="D49" i="2"/>
  <c r="F49" i="2" s="1"/>
  <c r="H49" i="2" s="1"/>
  <c r="D48" i="3" s="1"/>
  <c r="E202" i="2"/>
  <c r="F202" i="2" s="1"/>
  <c r="H202" i="2" s="1"/>
  <c r="D201" i="3" s="1"/>
  <c r="D134" i="2"/>
  <c r="F134" i="2" s="1"/>
  <c r="H134" i="2" s="1"/>
  <c r="D133" i="3" s="1"/>
  <c r="D242" i="2"/>
  <c r="F242" i="2" s="1"/>
  <c r="H242" i="2" s="1"/>
  <c r="D243" i="3" s="1"/>
  <c r="D140" i="2"/>
  <c r="F140" i="2" s="1"/>
  <c r="H140" i="2" s="1"/>
  <c r="D139" i="3" s="1"/>
  <c r="D132" i="2"/>
  <c r="F132" i="2" s="1"/>
  <c r="H132" i="2" s="1"/>
  <c r="D131" i="3" s="1"/>
  <c r="D116" i="2"/>
  <c r="F116" i="2" s="1"/>
  <c r="H116" i="2" s="1"/>
  <c r="D115" i="3" s="1"/>
  <c r="D112" i="2"/>
  <c r="F112" i="2" s="1"/>
  <c r="H112" i="2" s="1"/>
  <c r="D111" i="3" s="1"/>
  <c r="D96" i="2"/>
  <c r="F96" i="2" s="1"/>
  <c r="H96" i="2" s="1"/>
  <c r="D95" i="3" s="1"/>
  <c r="D84" i="2"/>
  <c r="F84" i="2" s="1"/>
  <c r="H84" i="2" s="1"/>
  <c r="D83" i="3" s="1"/>
  <c r="D64" i="2"/>
  <c r="F64" i="2" s="1"/>
  <c r="H64" i="2" s="1"/>
  <c r="D63" i="3" s="1"/>
  <c r="D60" i="2"/>
  <c r="F60" i="2" s="1"/>
  <c r="H60" i="2" s="1"/>
  <c r="D59" i="3" s="1"/>
  <c r="D40" i="2"/>
  <c r="F40" i="2" s="1"/>
  <c r="H40" i="2" s="1"/>
  <c r="D39" i="3" s="1"/>
  <c r="D36" i="2"/>
  <c r="F36" i="2" s="1"/>
  <c r="H36" i="2" s="1"/>
  <c r="D35" i="3" s="1"/>
  <c r="F8" i="2"/>
  <c r="H8" i="2" s="1"/>
  <c r="D7" i="3" s="1"/>
  <c r="D58" i="2"/>
  <c r="F58" i="2" s="1"/>
  <c r="H58" i="2" s="1"/>
  <c r="D57" i="3" s="1"/>
  <c r="D195" i="2"/>
  <c r="F195" i="2" s="1"/>
  <c r="H195" i="2" s="1"/>
  <c r="D194" i="3" s="1"/>
  <c r="D179" i="2"/>
  <c r="F179" i="2" s="1"/>
  <c r="H179" i="2" s="1"/>
  <c r="D178" i="3" s="1"/>
  <c r="D167" i="2"/>
  <c r="F167" i="2" s="1"/>
  <c r="H167" i="2" s="1"/>
  <c r="D166" i="3" s="1"/>
  <c r="D87" i="2"/>
  <c r="F87" i="2" s="1"/>
  <c r="H87" i="2" s="1"/>
  <c r="D86" i="3" s="1"/>
  <c r="D186" i="2"/>
  <c r="F186" i="2" s="1"/>
  <c r="H186" i="2" s="1"/>
  <c r="D185" i="3" s="1"/>
  <c r="E164" i="2"/>
  <c r="F164" i="2" s="1"/>
  <c r="H164" i="2" s="1"/>
  <c r="D163" i="3" s="1"/>
  <c r="D162" i="2"/>
  <c r="F162" i="2" s="1"/>
  <c r="H162" i="2" s="1"/>
  <c r="D161" i="3" s="1"/>
  <c r="D158" i="2"/>
  <c r="F158" i="2" s="1"/>
  <c r="H158" i="2" s="1"/>
  <c r="D157" i="3" s="1"/>
  <c r="D150" i="2"/>
  <c r="F150" i="2" s="1"/>
  <c r="H150" i="2" s="1"/>
  <c r="D149" i="3" s="1"/>
  <c r="E142" i="2"/>
  <c r="F142" i="2" s="1"/>
  <c r="H142" i="2" s="1"/>
  <c r="D141" i="3" s="1"/>
  <c r="D128" i="2"/>
  <c r="F128" i="2" s="1"/>
  <c r="H128" i="2" s="1"/>
  <c r="D127" i="3" s="1"/>
  <c r="F127" i="2"/>
  <c r="H127" i="2" s="1"/>
  <c r="D126" i="3" s="1"/>
  <c r="D125" i="2"/>
  <c r="F125" i="2" s="1"/>
  <c r="H125" i="2" s="1"/>
  <c r="D124" i="3" s="1"/>
  <c r="D124" i="2"/>
  <c r="F124" i="2" s="1"/>
  <c r="H124" i="2" s="1"/>
  <c r="D123" i="3" s="1"/>
  <c r="F122" i="2"/>
  <c r="H122" i="2" s="1"/>
  <c r="D121" i="3" s="1"/>
  <c r="F115" i="2"/>
  <c r="H115" i="2" s="1"/>
  <c r="D114" i="3" s="1"/>
  <c r="D5" i="2"/>
  <c r="F5" i="2" s="1"/>
  <c r="H5" i="2" s="1"/>
  <c r="D4" i="3" s="1"/>
  <c r="F92" i="2"/>
  <c r="H92" i="2" s="1"/>
  <c r="D91" i="3" s="1"/>
  <c r="E85" i="2"/>
  <c r="D82" i="2"/>
  <c r="F82" i="2" s="1"/>
  <c r="H82" i="2" s="1"/>
  <c r="D81" i="3" s="1"/>
  <c r="F73" i="2"/>
  <c r="H73" i="2" s="1"/>
  <c r="D72" i="3" s="1"/>
  <c r="D72" i="2"/>
  <c r="F72" i="2" s="1"/>
  <c r="H72" i="2" s="1"/>
  <c r="D71" i="3" s="1"/>
  <c r="F27" i="2"/>
  <c r="H27" i="2" s="1"/>
  <c r="D26" i="3" s="1"/>
  <c r="D27" i="2"/>
  <c r="E237" i="2"/>
  <c r="D231" i="2"/>
  <c r="F231" i="2" s="1"/>
  <c r="H231" i="2" s="1"/>
  <c r="D232" i="3" s="1"/>
  <c r="D221" i="2"/>
  <c r="F221" i="2" s="1"/>
  <c r="H221" i="2" s="1"/>
  <c r="D222" i="3" s="1"/>
  <c r="D215" i="2"/>
  <c r="F85" i="2" l="1"/>
  <c r="H85" i="2" s="1"/>
  <c r="D84" i="3" s="1"/>
  <c r="E208" i="2"/>
  <c r="F237" i="2"/>
  <c r="H237" i="2" s="1"/>
  <c r="D238" i="3" s="1"/>
  <c r="E244" i="2"/>
  <c r="F215" i="2"/>
  <c r="H215" i="2" s="1"/>
  <c r="D216" i="3" s="1"/>
  <c r="D244" i="2"/>
  <c r="D208" i="2"/>
  <c r="H89" i="2"/>
  <c r="D88" i="3" s="1"/>
  <c r="I1" i="2"/>
  <c r="F210" i="2" l="1"/>
  <c r="F244" i="2" s="1"/>
  <c r="F4" i="2" l="1"/>
  <c r="F208" i="2" s="1"/>
  <c r="H4" i="2" l="1"/>
  <c r="H208" i="2" l="1"/>
  <c r="D3" i="3"/>
  <c r="D208" i="3" s="1"/>
  <c r="H210" i="2"/>
  <c r="H244" i="2" l="1"/>
  <c r="D211" i="3"/>
  <c r="D246" i="3" s="1"/>
  <c r="W247" i="1"/>
  <c r="R247" i="1"/>
</calcChain>
</file>

<file path=xl/sharedStrings.xml><?xml version="1.0" encoding="utf-8"?>
<sst xmlns="http://schemas.openxmlformats.org/spreadsheetml/2006/main" count="2222" uniqueCount="328">
  <si>
    <t>Organization Name</t>
  </si>
  <si>
    <t>Agricultural Communicators of Tomorrow</t>
  </si>
  <si>
    <t>Agricultural Economics Association of Texas Tech University</t>
  </si>
  <si>
    <t>Alpha Kappa Psi</t>
  </si>
  <si>
    <t>Alpha Phi Omega</t>
  </si>
  <si>
    <t>Ambassadors for Agriculture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</si>
  <si>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</si>
  <si>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</si>
  <si>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</si>
  <si>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</si>
  <si>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</si>
  <si>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</si>
  <si>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</si>
  <si>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</si>
  <si>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</si>
  <si>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</si>
  <si>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</si>
  <si>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</si>
  <si>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</si>
  <si>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</si>
  <si>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</si>
  <si>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</si>
  <si>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</si>
  <si>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</si>
  <si>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</si>
  <si>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</si>
  <si>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Foundation Retreat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</si>
  <si>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</si>
  <si>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</si>
  <si>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</si>
  <si>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</si>
  <si>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</si>
  <si>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</si>
  <si>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</si>
  <si>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</si>
  <si>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</si>
  <si>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</si>
  <si>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</si>
  <si>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</si>
  <si>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</si>
  <si>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</si>
  <si>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</si>
  <si>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</si>
  <si>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</si>
  <si>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</si>
  <si>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</si>
  <si>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</si>
  <si>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</si>
  <si>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</si>
  <si>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</si>
  <si>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</si>
  <si>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</si>
  <si>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</si>
  <si>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</si>
  <si>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</si>
  <si>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</si>
  <si>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</si>
  <si>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Real Estate Organization</t>
  </si>
  <si>
    <t>RoboRaiders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</si>
  <si>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</si>
  <si>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</si>
  <si>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</si>
  <si>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</si>
  <si>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</si>
  <si>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</si>
  <si>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</si>
  <si>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</si>
  <si>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</si>
  <si>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</si>
  <si>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</si>
  <si>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</si>
  <si>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Clay Club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</si>
  <si>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</si>
  <si>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</si>
  <si>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</si>
  <si>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</si>
  <si>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</si>
  <si>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</si>
  <si>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</si>
  <si>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Tech Retail Association</t>
  </si>
  <si>
    <t>Tech Russian Club</t>
  </si>
  <si>
    <t>Tech Student Democrats</t>
  </si>
  <si>
    <t>Tech Trumpet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</si>
  <si>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</si>
  <si>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</si>
  <si>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</si>
  <si>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</si>
  <si>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</si>
  <si>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</si>
  <si>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</si>
  <si>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</si>
  <si>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</si>
  <si>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</si>
  <si>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</si>
  <si>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</si>
  <si>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</si>
  <si>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</si>
  <si>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</si>
  <si>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</si>
  <si>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</si>
  <si>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</si>
  <si>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</si>
  <si>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</si>
  <si>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</si>
  <si>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</si>
  <si>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</si>
  <si>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</si>
  <si>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</si>
  <si>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</si>
  <si>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</si>
  <si>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</si>
  <si>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</si>
  <si>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</si>
  <si>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</si>
  <si>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</si>
  <si>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</si>
  <si>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</si>
  <si>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Pre-Dental Society</t>
  </si>
  <si>
    <t>SkyRaiders</t>
  </si>
  <si>
    <t>Society of Environmental Professionals</t>
  </si>
  <si>
    <t>Tech Print Club</t>
  </si>
  <si>
    <t>Budget Application Approved by CCL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</si>
  <si>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</si>
  <si>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</si>
  <si>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</si>
  <si>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</si>
  <si>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</si>
  <si>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</si>
  <si>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</si>
  <si>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</si>
  <si>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</si>
  <si>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</si>
  <si>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</si>
  <si>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</si>
  <si>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</si>
  <si>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>Dancers With Soul</t>
  </si>
  <si>
    <t>Eloquent Raiders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</si>
  <si>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</si>
  <si>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</si>
  <si>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</si>
  <si>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</si>
  <si>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Omicron Delta Kappa</t>
  </si>
  <si>
    <t>Pre-Physical Therapy</t>
  </si>
  <si>
    <t>Student Academy for Nutrition &amp; Dietetics</t>
  </si>
  <si>
    <t>Society of Petrophysicists &amp; Well Log Analysts</t>
  </si>
  <si>
    <t>Student Association of Marriage &amp; Family Therapy</t>
  </si>
  <si>
    <t>Collegiate 100 (100 Collegiate Men &amp; Women)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</si>
  <si>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</si>
  <si>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</si>
  <si>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</si>
  <si>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</si>
  <si>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</si>
  <si>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</si>
  <si>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</si>
  <si>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</si>
  <si>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</si>
  <si>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</si>
  <si>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</si>
  <si>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</si>
  <si>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Solar Car Racing Team</t>
  </si>
  <si>
    <t>Tech Advertising Federation</t>
  </si>
  <si>
    <t>Veterans Association at Texas Tech</t>
  </si>
  <si>
    <t>Fashion Board</t>
  </si>
  <si>
    <t>Animal &amp; Food Science Academic Quadrathlon Club</t>
  </si>
  <si>
    <t>Tech Business Valuation Club</t>
  </si>
  <si>
    <t>Bayless Board</t>
  </si>
  <si>
    <t>Graduate Organizations</t>
  </si>
  <si>
    <t>Graduate Subtotals</t>
  </si>
  <si>
    <t>Undergraduate total</t>
  </si>
  <si>
    <t>Graduate total</t>
  </si>
  <si>
    <t>Initial Funding Allocation for Bill of Appropriations</t>
  </si>
  <si>
    <t>FY15 Contingency Funding</t>
  </si>
  <si>
    <t>FY15 Remaining Balance</t>
  </si>
  <si>
    <t>Taiwanese Student Association (formerly Chinese Student Association)</t>
  </si>
  <si>
    <t>International Student Council (formerly Students for Global Connection)</t>
  </si>
  <si>
    <t>Women's Service Org.</t>
  </si>
  <si>
    <t>American Medical Students Association</t>
  </si>
  <si>
    <t>Tech Future Leaders in Transportation</t>
  </si>
  <si>
    <t>Tech Book History Club</t>
  </si>
  <si>
    <t>Tech Lions Club</t>
  </si>
  <si>
    <t>Pakistan Student Association</t>
  </si>
  <si>
    <t>WishMakers on Campus</t>
  </si>
  <si>
    <t>Undergraduate Subtotals</t>
  </si>
  <si>
    <t>FY16 Contingency Funding</t>
  </si>
  <si>
    <t>FY16 Remaining Balance</t>
  </si>
  <si>
    <t>FY18 Funding Request</t>
  </si>
  <si>
    <t>FY18 Recommended Allocation</t>
  </si>
  <si>
    <t>FY15 Expenses</t>
  </si>
  <si>
    <t>FY16 Expenses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</si>
  <si>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</si>
  <si>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</si>
  <si>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</si>
  <si>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Hispanic Scholars Assocation (formerly Hispanic Scholarship Fund)</t>
  </si>
  <si>
    <t>Multicultural Association of PreMed Scholars (formerly Minority Association of Pre-Medical Students)</t>
  </si>
  <si>
    <t xml:space="preserve">Society for STEM Education </t>
  </si>
  <si>
    <t>FY15     Penalties Applied</t>
  </si>
  <si>
    <t>FY15   Funding Allocation</t>
  </si>
  <si>
    <t>FY16   Funding Allocation</t>
  </si>
  <si>
    <t>FY16   Penalites Applied</t>
  </si>
  <si>
    <t>Total FY18 Funding Request</t>
  </si>
  <si>
    <t>Zamo Raiders</t>
  </si>
  <si>
    <t>Redeemer College Ministry</t>
  </si>
  <si>
    <t>Tech Golf Club</t>
  </si>
  <si>
    <t>DECA Tech</t>
  </si>
  <si>
    <t>Minorities in Agriculture Natural Resources and Related Sciences</t>
  </si>
  <si>
    <t>Youth Mappers</t>
  </si>
  <si>
    <t>FY18 Organization Funding Allocation Recommended by Budget &amp; Finance</t>
  </si>
  <si>
    <t>Meat Science Academic Quiz Bowl Team</t>
  </si>
  <si>
    <t>Chinese Language and Culture Club</t>
  </si>
  <si>
    <t>Application process                                   20% penalty</t>
  </si>
  <si>
    <t>Kinesiology and Sport Management Departmental Ambassadors</t>
  </si>
  <si>
    <t>Pretty Young Queens</t>
  </si>
  <si>
    <t>Tech Kahaani Bollywood Dance Team</t>
  </si>
  <si>
    <t>West Texas Association for Women in STEAM</t>
  </si>
  <si>
    <t>MARTIN: Medieval and Renaissance Troupe of Itinerant Novices</t>
  </si>
  <si>
    <t>FY19 Funding Allocation Process</t>
  </si>
  <si>
    <t>Amount Budgeted</t>
  </si>
  <si>
    <t>FY17   Funding Allocation</t>
  </si>
  <si>
    <t>FY17 Contingency Funding</t>
  </si>
  <si>
    <t>FY17    Penalties Applied</t>
  </si>
  <si>
    <t>FY17   Expenses</t>
  </si>
  <si>
    <t>FY17      Remaining Balance</t>
  </si>
  <si>
    <t>FY18 Funding Allocation</t>
  </si>
  <si>
    <t>FY19 Funding Request</t>
  </si>
  <si>
    <t>FY19  Recommended Allocation</t>
  </si>
  <si>
    <t>Due by 12/6 w/o penalty</t>
  </si>
  <si>
    <t>Due by 1/22 w/o penalty</t>
  </si>
  <si>
    <t>Tech Gender &amp; Sexuality Association (formerly Gay Straight Alliance)</t>
  </si>
  <si>
    <t>Society for Human Resource Management (formerly Tech Chapter of the Society for Human Resource Management)</t>
  </si>
  <si>
    <t>Texas Tech Rodeo</t>
  </si>
  <si>
    <t>American Rock Mechanics Association</t>
  </si>
  <si>
    <t>Texas State Teachers Association</t>
  </si>
  <si>
    <t>APPROVED</t>
  </si>
  <si>
    <t>National Society of Collegiate Scholars</t>
  </si>
  <si>
    <t>Total Requested Allocation</t>
  </si>
  <si>
    <t>Student Mobilization</t>
  </si>
  <si>
    <t>yes</t>
  </si>
  <si>
    <t>approved</t>
  </si>
  <si>
    <t>Women in Business</t>
  </si>
  <si>
    <t>Filipino Student Association</t>
  </si>
  <si>
    <t>APPROVED - attached to budget</t>
  </si>
  <si>
    <t>Mu Epsilon Kappa Anime</t>
  </si>
  <si>
    <t>Approved</t>
  </si>
  <si>
    <t>The Impact Movement</t>
  </si>
  <si>
    <t>Alpha Psi Omega</t>
  </si>
  <si>
    <t>Raider Aerospace Society</t>
  </si>
  <si>
    <t>Athletic Training Student Organization</t>
  </si>
  <si>
    <t>Students Ending Slavery</t>
  </si>
  <si>
    <t>Tech Society of Interdisciplinary Study</t>
  </si>
  <si>
    <t>Transfer Techsans</t>
  </si>
  <si>
    <t>Engineering Ambassadors</t>
  </si>
  <si>
    <t>College Cinephile</t>
  </si>
  <si>
    <t>Raiders for Renewables</t>
  </si>
  <si>
    <t>Institute of Industrial &amp; Systems Engineers (formerly Institute of Industrial Engineers)</t>
  </si>
  <si>
    <t xml:space="preserve">Lone Star Gude Dog Raisers - Lubbock </t>
  </si>
  <si>
    <t>Hi-Tech Fashion Group</t>
  </si>
  <si>
    <t>Tech Pre-Occupational Therapy Club</t>
  </si>
  <si>
    <t>Sigma Alpha</t>
  </si>
  <si>
    <t>The Motion Picture Project</t>
  </si>
  <si>
    <t>Men of God</t>
  </si>
  <si>
    <t>Every Nation Campus</t>
  </si>
  <si>
    <t>Society of Physics Students</t>
  </si>
  <si>
    <t>Education Graduate Student Organization</t>
  </si>
  <si>
    <t xml:space="preserve">History Club </t>
  </si>
  <si>
    <t>Knowledge Empowering You Outreach Program</t>
  </si>
  <si>
    <t>Tech Public Relations</t>
  </si>
  <si>
    <t>The Techtones</t>
  </si>
  <si>
    <t>SkillsUSA at Tech</t>
  </si>
  <si>
    <t>Chi Alpha Christian Fellowship</t>
  </si>
  <si>
    <t>The Scholarly Film Society</t>
  </si>
  <si>
    <t>Court Jesters</t>
  </si>
  <si>
    <t>Spanish Club</t>
  </si>
  <si>
    <t>International Action Council</t>
  </si>
  <si>
    <t xml:space="preserve"> </t>
  </si>
  <si>
    <t>Approved - fully signed after deadline</t>
  </si>
  <si>
    <t>Approved- fully signed after deadline</t>
  </si>
  <si>
    <t>Approved - not fully signed until after deadline</t>
  </si>
  <si>
    <t>Up 'til Dawn</t>
  </si>
  <si>
    <t>Model United Nations</t>
  </si>
  <si>
    <t>submitted after 12/6 - approved</t>
  </si>
  <si>
    <t>Animal Rights Coalition</t>
  </si>
  <si>
    <t>Graduate Hospitality &amp; Retail Management Students</t>
  </si>
  <si>
    <t>Graduate Association of Physicists</t>
  </si>
  <si>
    <t xml:space="preserve">Music Without Borders </t>
  </si>
  <si>
    <t>Chi Pi Omega Multicultural Sorority</t>
  </si>
  <si>
    <t>OUT Tech Graduate &amp; Nontraditional Students</t>
  </si>
  <si>
    <t>submitted after 12/6 - NOT SIGNED</t>
  </si>
  <si>
    <t>submitted after 12/5 - approved</t>
  </si>
  <si>
    <t xml:space="preserve">Made in Cote d'Ivoire </t>
  </si>
  <si>
    <t>Rawls Information Security Association</t>
  </si>
  <si>
    <t>US Green Building Council at Tech</t>
  </si>
  <si>
    <t>Submitted after 12/6 -approved</t>
  </si>
  <si>
    <t>Kappa Xi Service Fraternity</t>
  </si>
  <si>
    <t>Submitted - SIGNED AFTER 12/6 - approved</t>
  </si>
  <si>
    <t>Script Raiders</t>
  </si>
  <si>
    <t>Submitted - NOT SIGNED until after 12/6 - approved</t>
  </si>
  <si>
    <t>submitted 1/19 - approved</t>
  </si>
  <si>
    <t xml:space="preserve">submitted 1/15 - approved </t>
  </si>
  <si>
    <t>submitted 1/16 - approved</t>
  </si>
  <si>
    <t>Tech Sculpture Club</t>
  </si>
  <si>
    <t>Wind Energy Student Association</t>
  </si>
  <si>
    <t>Tech Photo Club</t>
  </si>
  <si>
    <t>submitted 1/22- not signed - DENIED</t>
  </si>
  <si>
    <t>submitted 1/22 - signed - approved</t>
  </si>
  <si>
    <t>submitted 1/22 - not signed - DENIED</t>
  </si>
  <si>
    <t>submitted - 1/22 - signed - approved</t>
  </si>
  <si>
    <t>submitted - NOT SIGNED - DENIED</t>
  </si>
  <si>
    <t>submitted 1/21 - not signed - denied</t>
  </si>
  <si>
    <t>submitted 1/20 - not signed - denied</t>
  </si>
  <si>
    <t>Delta Kappa Delta Sorority</t>
  </si>
  <si>
    <t>submitted 1/19 - not signed - denied</t>
  </si>
  <si>
    <t>submitted after 12/6 - NOT signed - denied</t>
  </si>
  <si>
    <t>1/22 after 5:00p - yes</t>
  </si>
  <si>
    <t>not submitted</t>
  </si>
  <si>
    <t>submitted 1/22 - approved</t>
  </si>
  <si>
    <t>submitted 1/20 - approved</t>
  </si>
  <si>
    <t>submitted 1/21 - approved</t>
  </si>
  <si>
    <t xml:space="preserve">submitted 1/22 - approved </t>
  </si>
  <si>
    <t>1/25 - yes</t>
  </si>
  <si>
    <t>yes - CANCELLED BY SGA</t>
  </si>
  <si>
    <t xml:space="preserve">submitted - approved </t>
  </si>
  <si>
    <t>no</t>
  </si>
  <si>
    <t xml:space="preserve">Penalty (40%) </t>
  </si>
  <si>
    <t xml:space="preserve">Penalty (20%) </t>
  </si>
  <si>
    <t>x</t>
  </si>
  <si>
    <t>Updated Budget application or emailed orgs 2/10 &amp;  2/11</t>
  </si>
  <si>
    <t>Updated Budget application to include Appeal amounts (2/26)</t>
  </si>
  <si>
    <t>updated 3/23/2018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</si>
</sst>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44" fontId="10" fillId="11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 wrapText="1"/>
    </xf>
    <xf numFmtId="164" fontId="3" fillId="5" borderId="1" xfId="1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3" fillId="12" borderId="1" xfId="0" applyNumberFormat="1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right" vertical="center"/>
    </xf>
    <xf numFmtId="164" fontId="2" fillId="13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48"/>
  <sheetViews>
    <sheetView zoomScale="85" zoomScaleNormal="85" workbookViewId="0">
      <pane ySplit="4" topLeftCell="A218" activePane="bottomLeft" state="frozen"/>
      <selection pane="bottomLeft" activeCell="A3" sqref="A3"/>
    </sheetView>
  </sheetViews>
  <sheetFormatPr defaultColWidth="11" defaultRowHeight="12.75" x14ac:dyDescent="0.2"/>
  <cols>
    <col min="1" max="1" width="21.625" style="15" customWidth="1"/>
    <col min="2" max="2" width="9.375" style="9" bestFit="1" customWidth="1"/>
    <col min="3" max="3" width="11.5" style="9" customWidth="1"/>
    <col min="4" max="4" width="9.75" style="9" bestFit="1" customWidth="1"/>
    <col min="5" max="5" width="9.25" style="3" bestFit="1" customWidth="1"/>
    <col min="6" max="6" width="9.5" style="3" bestFit="1" customWidth="1"/>
    <col min="7" max="7" width="9.375" style="3" bestFit="1" customWidth="1"/>
    <col min="8" max="8" width="11.625" style="3" customWidth="1"/>
    <col min="9" max="9" width="8.25" style="3" bestFit="1" customWidth="1"/>
    <col min="10" max="10" width="9.25" style="3" bestFit="1" customWidth="1"/>
    <col min="11" max="11" width="9.5" style="3" bestFit="1" customWidth="1"/>
    <col min="12" max="12" width="9.375" style="9" bestFit="1" customWidth="1"/>
    <col min="13" max="13" width="11.875" style="9" customWidth="1"/>
    <col min="14" max="14" width="8.25" style="9" bestFit="1" customWidth="1"/>
    <col min="15" max="15" width="9.25" style="9" bestFit="1" customWidth="1"/>
    <col min="16" max="16" width="10.125" style="3" customWidth="1"/>
    <col min="17" max="17" width="9.375" style="3" bestFit="1" customWidth="1"/>
    <col min="18" max="18" width="11.625" style="3" bestFit="1" customWidth="1"/>
    <col min="19" max="19" width="14" style="7" bestFit="1" customWidth="1"/>
    <col min="20" max="20" width="13.75" style="7" customWidth="1"/>
    <col min="21" max="21" width="12" style="7" bestFit="1" customWidth="1"/>
    <col min="22" max="22" width="10" style="2" bestFit="1" customWidth="1"/>
    <col min="23" max="23" width="15.25" style="3" bestFit="1" customWidth="1"/>
    <col min="24" max="24" width="11" style="1"/>
    <col min="25" max="25" width="12.5" style="1" customWidth="1"/>
    <col min="26" max="16384" width="11" style="4"/>
  </cols>
  <sheetData>
    <row r="1" spans="1:25" ht="26.25" customHeight="1" x14ac:dyDescent="0.2">
      <c r="A1" s="116" t="s">
        <v>215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4"/>
      <c r="Y1" s="4"/>
    </row>
    <row r="2" spans="1:25" ht="72.75" customHeight="1" x14ac:dyDescent="0.2">
      <c r="A2" s="95" t="s">
        <v>327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46"/>
      <c r="R2" s="125" t="s">
        <v>209</v>
      </c>
      <c r="S2" s="125"/>
      <c r="T2" s="125"/>
      <c r="U2" s="126" t="s">
        <v>147</v>
      </c>
      <c r="V2" s="126"/>
      <c r="W2" s="103"/>
    </row>
    <row r="3" spans="1:25" ht="52.5" customHeight="1" x14ac:dyDescent="0.2">
      <c r="A3" s="100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98" t="s">
        <v>225</v>
      </c>
      <c r="S3" s="94"/>
      <c r="T3" s="98" t="s">
        <v>225</v>
      </c>
      <c r="U3" s="99" t="s">
        <v>226</v>
      </c>
      <c r="V3" s="97"/>
      <c r="W3" s="104"/>
    </row>
    <row r="4" spans="1:25" s="6" customFormat="1" ht="67.5" customHeight="1" x14ac:dyDescent="0.2">
      <c r="A4" s="11" t="s">
        <v>0</v>
      </c>
      <c r="B4" s="24" t="s">
        <v>196</v>
      </c>
      <c r="C4" s="24" t="s">
        <v>171</v>
      </c>
      <c r="D4" s="24" t="s">
        <v>195</v>
      </c>
      <c r="E4" s="24" t="s">
        <v>187</v>
      </c>
      <c r="F4" s="24" t="s">
        <v>172</v>
      </c>
      <c r="G4" s="39" t="s">
        <v>197</v>
      </c>
      <c r="H4" s="39" t="s">
        <v>183</v>
      </c>
      <c r="I4" s="39" t="s">
        <v>198</v>
      </c>
      <c r="J4" s="39" t="s">
        <v>188</v>
      </c>
      <c r="K4" s="39" t="s">
        <v>184</v>
      </c>
      <c r="L4" s="23" t="s">
        <v>217</v>
      </c>
      <c r="M4" s="23" t="s">
        <v>218</v>
      </c>
      <c r="N4" s="23" t="s">
        <v>219</v>
      </c>
      <c r="O4" s="23" t="s">
        <v>220</v>
      </c>
      <c r="P4" s="23" t="s">
        <v>221</v>
      </c>
      <c r="Q4" s="107" t="s">
        <v>222</v>
      </c>
      <c r="R4" s="85" t="s">
        <v>223</v>
      </c>
      <c r="S4" s="10" t="s">
        <v>121</v>
      </c>
      <c r="T4" s="10" t="s">
        <v>110</v>
      </c>
      <c r="U4" s="10" t="s">
        <v>122</v>
      </c>
      <c r="V4" s="27" t="s">
        <v>131</v>
      </c>
      <c r="W4" s="36" t="s">
        <v>224</v>
      </c>
    </row>
    <row r="5" spans="1:25" s="8" customFormat="1" ht="23.25" customHeight="1" x14ac:dyDescent="0.2">
      <c r="A5" s="122" t="s">
        <v>108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</row>
    <row r="6" spans="1:25" ht="38.25" x14ac:dyDescent="0.2">
      <c r="A6" s="12" t="s">
        <v>132</v>
      </c>
      <c r="B6" s="87">
        <v>475</v>
      </c>
      <c r="C6" s="84"/>
      <c r="D6" s="84"/>
      <c r="E6" s="84">
        <v>475</v>
      </c>
      <c r="F6" s="84">
        <v>0</v>
      </c>
      <c r="G6" s="72">
        <v>237.5</v>
      </c>
      <c r="H6" s="72"/>
      <c r="I6" s="72"/>
      <c r="J6" s="72">
        <v>237.5</v>
      </c>
      <c r="K6" s="72">
        <v>0</v>
      </c>
      <c r="L6" s="91">
        <v>250</v>
      </c>
      <c r="M6" s="86"/>
      <c r="N6" s="86"/>
      <c r="O6" s="86">
        <v>250</v>
      </c>
      <c r="P6" s="86">
        <v>0</v>
      </c>
      <c r="Q6" s="108">
        <v>1200</v>
      </c>
      <c r="R6" s="76">
        <v>5000</v>
      </c>
      <c r="S6" s="74" t="s">
        <v>237</v>
      </c>
      <c r="T6" s="74" t="s">
        <v>306</v>
      </c>
      <c r="U6" s="74" t="s">
        <v>236</v>
      </c>
      <c r="V6" s="73" t="s">
        <v>236</v>
      </c>
      <c r="W6" s="105">
        <v>1500</v>
      </c>
      <c r="X6" s="4"/>
      <c r="Y6" s="4"/>
    </row>
    <row r="7" spans="1:25" ht="38.25" x14ac:dyDescent="0.2">
      <c r="A7" s="12" t="s">
        <v>1</v>
      </c>
      <c r="B7" s="87">
        <v>2850</v>
      </c>
      <c r="C7" s="84"/>
      <c r="D7" s="84"/>
      <c r="E7" s="84">
        <v>2850</v>
      </c>
      <c r="F7" s="84">
        <v>0</v>
      </c>
      <c r="G7" s="72">
        <v>1680</v>
      </c>
      <c r="H7" s="72"/>
      <c r="I7" s="72"/>
      <c r="J7" s="72">
        <v>1680</v>
      </c>
      <c r="K7" s="72">
        <v>0</v>
      </c>
      <c r="L7" s="91">
        <v>3225</v>
      </c>
      <c r="M7" s="86"/>
      <c r="N7" s="86"/>
      <c r="O7" s="86">
        <v>3137.67</v>
      </c>
      <c r="P7" s="86">
        <v>87.33</v>
      </c>
      <c r="Q7" s="108">
        <v>2080</v>
      </c>
      <c r="R7" s="76">
        <v>4000</v>
      </c>
      <c r="S7" s="74" t="s">
        <v>237</v>
      </c>
      <c r="T7" s="74" t="s">
        <v>293</v>
      </c>
      <c r="U7" s="74" t="s">
        <v>236</v>
      </c>
      <c r="V7" s="73" t="s">
        <v>236</v>
      </c>
      <c r="W7" s="105">
        <v>3000</v>
      </c>
      <c r="X7" s="4"/>
      <c r="Y7" s="4"/>
    </row>
    <row r="8" spans="1:25" ht="38.25" x14ac:dyDescent="0.2">
      <c r="A8" s="12" t="s">
        <v>2</v>
      </c>
      <c r="B8" s="87">
        <v>807.5</v>
      </c>
      <c r="C8" s="84"/>
      <c r="D8" s="84"/>
      <c r="E8" s="84">
        <v>804.95</v>
      </c>
      <c r="F8" s="84">
        <v>2.5499999999999998</v>
      </c>
      <c r="G8" s="72">
        <v>800</v>
      </c>
      <c r="H8" s="72"/>
      <c r="I8" s="72"/>
      <c r="J8" s="72">
        <v>690</v>
      </c>
      <c r="K8" s="72">
        <v>110</v>
      </c>
      <c r="L8" s="91">
        <v>800</v>
      </c>
      <c r="M8" s="86"/>
      <c r="N8" s="86"/>
      <c r="O8" s="86">
        <v>800</v>
      </c>
      <c r="P8" s="86">
        <v>0</v>
      </c>
      <c r="Q8" s="108">
        <v>900</v>
      </c>
      <c r="R8" s="76">
        <v>6500</v>
      </c>
      <c r="S8" s="74" t="s">
        <v>314</v>
      </c>
      <c r="T8" s="74" t="s">
        <v>279</v>
      </c>
      <c r="U8" s="74" t="s">
        <v>236</v>
      </c>
      <c r="V8" s="73" t="s">
        <v>236</v>
      </c>
      <c r="W8" s="105">
        <v>500</v>
      </c>
      <c r="X8" s="4"/>
      <c r="Y8" s="4"/>
    </row>
    <row r="9" spans="1:25" ht="38.25" x14ac:dyDescent="0.2">
      <c r="A9" s="12" t="s">
        <v>3</v>
      </c>
      <c r="B9" s="87">
        <v>760</v>
      </c>
      <c r="C9" s="84">
        <v>85.17</v>
      </c>
      <c r="D9" s="84"/>
      <c r="E9" s="84">
        <v>845.17</v>
      </c>
      <c r="F9" s="84">
        <v>0</v>
      </c>
      <c r="G9" s="72">
        <v>800</v>
      </c>
      <c r="H9" s="72"/>
      <c r="I9" s="72"/>
      <c r="J9" s="72">
        <v>798.87</v>
      </c>
      <c r="K9" s="72">
        <v>1.1299999999999999</v>
      </c>
      <c r="L9" s="91">
        <v>1200</v>
      </c>
      <c r="M9" s="86"/>
      <c r="N9" s="86"/>
      <c r="O9" s="86">
        <v>36.799999999999997</v>
      </c>
      <c r="P9" s="86">
        <v>1163.2</v>
      </c>
      <c r="Q9" s="109" t="s">
        <v>112</v>
      </c>
      <c r="R9" s="76"/>
      <c r="S9" s="74"/>
      <c r="T9" s="74" t="s">
        <v>306</v>
      </c>
      <c r="U9" s="74"/>
      <c r="V9" s="73" t="s">
        <v>321</v>
      </c>
      <c r="W9" s="105">
        <v>0</v>
      </c>
      <c r="X9" s="4"/>
      <c r="Y9" s="4"/>
    </row>
    <row r="10" spans="1:25" ht="38.25" x14ac:dyDescent="0.2">
      <c r="A10" s="12" t="s">
        <v>4</v>
      </c>
      <c r="B10" s="87">
        <v>7220</v>
      </c>
      <c r="C10" s="84"/>
      <c r="D10" s="84"/>
      <c r="E10" s="84">
        <v>7220</v>
      </c>
      <c r="F10" s="84">
        <v>0</v>
      </c>
      <c r="G10" s="72">
        <v>7500</v>
      </c>
      <c r="H10" s="72"/>
      <c r="I10" s="72"/>
      <c r="J10" s="72">
        <v>7531.29</v>
      </c>
      <c r="K10" s="72">
        <v>-31.29</v>
      </c>
      <c r="L10" s="91">
        <v>5000</v>
      </c>
      <c r="M10" s="86"/>
      <c r="N10" s="86"/>
      <c r="O10" s="86">
        <v>5000</v>
      </c>
      <c r="P10" s="86">
        <v>0</v>
      </c>
      <c r="Q10" s="108">
        <v>5000</v>
      </c>
      <c r="R10" s="76">
        <v>8500</v>
      </c>
      <c r="S10" s="74" t="s">
        <v>237</v>
      </c>
      <c r="T10" s="74" t="s">
        <v>306</v>
      </c>
      <c r="U10" s="74" t="s">
        <v>236</v>
      </c>
      <c r="V10" s="73" t="s">
        <v>236</v>
      </c>
      <c r="W10" s="105">
        <v>6000</v>
      </c>
      <c r="X10" s="4"/>
      <c r="Y10" s="4"/>
    </row>
    <row r="11" spans="1:25" x14ac:dyDescent="0.2">
      <c r="A11" s="28" t="s">
        <v>244</v>
      </c>
      <c r="B11" s="87">
        <v>190</v>
      </c>
      <c r="C11" s="84"/>
      <c r="D11" s="84"/>
      <c r="E11" s="84">
        <v>137.5</v>
      </c>
      <c r="F11" s="84">
        <v>52.5</v>
      </c>
      <c r="G11" s="72">
        <v>152</v>
      </c>
      <c r="H11" s="72"/>
      <c r="I11" s="72">
        <v>101.32</v>
      </c>
      <c r="J11" s="72">
        <v>0</v>
      </c>
      <c r="K11" s="72">
        <v>50.68</v>
      </c>
      <c r="L11" s="92" t="s">
        <v>112</v>
      </c>
      <c r="M11" s="86">
        <v>300</v>
      </c>
      <c r="N11" s="86"/>
      <c r="O11" s="86">
        <v>216.72</v>
      </c>
      <c r="P11" s="86">
        <v>83.28</v>
      </c>
      <c r="Q11" s="109" t="s">
        <v>112</v>
      </c>
      <c r="R11" s="76">
        <v>400</v>
      </c>
      <c r="S11" s="74" t="s">
        <v>237</v>
      </c>
      <c r="T11" s="74" t="s">
        <v>232</v>
      </c>
      <c r="U11" s="74" t="s">
        <v>236</v>
      </c>
      <c r="V11" s="73" t="s">
        <v>236</v>
      </c>
      <c r="W11" s="105">
        <v>150</v>
      </c>
      <c r="X11" s="4"/>
      <c r="Y11" s="4"/>
    </row>
    <row r="12" spans="1:25" ht="25.5" x14ac:dyDescent="0.2">
      <c r="A12" s="12" t="s">
        <v>5</v>
      </c>
      <c r="B12" s="87">
        <v>855</v>
      </c>
      <c r="C12" s="84"/>
      <c r="D12" s="84"/>
      <c r="E12" s="84">
        <v>463.77</v>
      </c>
      <c r="F12" s="84">
        <v>391.23</v>
      </c>
      <c r="G12" s="72">
        <v>1200</v>
      </c>
      <c r="H12" s="72"/>
      <c r="I12" s="72"/>
      <c r="J12" s="72">
        <v>0</v>
      </c>
      <c r="K12" s="72">
        <v>1200</v>
      </c>
      <c r="L12" s="91">
        <v>1000</v>
      </c>
      <c r="M12" s="86"/>
      <c r="N12" s="86"/>
      <c r="O12" s="86">
        <v>1000</v>
      </c>
      <c r="P12" s="86">
        <v>0</v>
      </c>
      <c r="Q12" s="108">
        <v>990</v>
      </c>
      <c r="R12" s="76"/>
      <c r="S12" s="74"/>
      <c r="T12" s="74" t="s">
        <v>232</v>
      </c>
      <c r="U12" s="74"/>
      <c r="V12" s="73" t="s">
        <v>321</v>
      </c>
      <c r="W12" s="105">
        <v>0</v>
      </c>
      <c r="X12" s="4"/>
      <c r="Y12" s="4"/>
    </row>
    <row r="13" spans="1:25" s="3" customFormat="1" ht="38.25" x14ac:dyDescent="0.2">
      <c r="A13" s="12" t="s">
        <v>6</v>
      </c>
      <c r="B13" s="87">
        <v>570</v>
      </c>
      <c r="C13" s="84"/>
      <c r="D13" s="84"/>
      <c r="E13" s="84">
        <v>566.39</v>
      </c>
      <c r="F13" s="84">
        <v>3.61</v>
      </c>
      <c r="G13" s="72">
        <v>700</v>
      </c>
      <c r="H13" s="72"/>
      <c r="I13" s="72"/>
      <c r="J13" s="72">
        <v>678.31</v>
      </c>
      <c r="K13" s="72">
        <v>21.69</v>
      </c>
      <c r="L13" s="91">
        <v>850</v>
      </c>
      <c r="M13" s="86"/>
      <c r="N13" s="86"/>
      <c r="O13" s="86">
        <v>817.71</v>
      </c>
      <c r="P13" s="86">
        <v>32.29</v>
      </c>
      <c r="Q13" s="108">
        <v>850</v>
      </c>
      <c r="R13" s="76">
        <v>850</v>
      </c>
      <c r="S13" s="74" t="s">
        <v>237</v>
      </c>
      <c r="T13" s="74" t="s">
        <v>240</v>
      </c>
      <c r="U13" s="74" t="s">
        <v>236</v>
      </c>
      <c r="V13" s="73" t="s">
        <v>236</v>
      </c>
      <c r="W13" s="105">
        <v>850</v>
      </c>
    </row>
    <row r="14" spans="1:25" s="3" customFormat="1" ht="38.25" x14ac:dyDescent="0.2">
      <c r="A14" s="12" t="s">
        <v>152</v>
      </c>
      <c r="B14" s="88" t="s">
        <v>112</v>
      </c>
      <c r="C14" s="84"/>
      <c r="D14" s="84"/>
      <c r="E14" s="84"/>
      <c r="F14" s="84"/>
      <c r="G14" s="72">
        <v>650</v>
      </c>
      <c r="H14" s="72"/>
      <c r="I14" s="72"/>
      <c r="J14" s="72">
        <v>650</v>
      </c>
      <c r="K14" s="72">
        <v>0</v>
      </c>
      <c r="L14" s="91">
        <v>900</v>
      </c>
      <c r="M14" s="86"/>
      <c r="N14" s="86"/>
      <c r="O14" s="86">
        <v>900</v>
      </c>
      <c r="P14" s="86">
        <v>0</v>
      </c>
      <c r="Q14" s="108">
        <v>1100</v>
      </c>
      <c r="R14" s="76">
        <v>1100</v>
      </c>
      <c r="S14" s="74" t="s">
        <v>237</v>
      </c>
      <c r="T14" s="74" t="s">
        <v>306</v>
      </c>
      <c r="U14" s="74" t="s">
        <v>236</v>
      </c>
      <c r="V14" s="73" t="s">
        <v>236</v>
      </c>
      <c r="W14" s="105">
        <v>1100</v>
      </c>
    </row>
    <row r="15" spans="1:25" s="3" customFormat="1" ht="25.5" x14ac:dyDescent="0.2">
      <c r="A15" s="12" t="s">
        <v>7</v>
      </c>
      <c r="B15" s="87">
        <v>1995</v>
      </c>
      <c r="C15" s="84"/>
      <c r="D15" s="84"/>
      <c r="E15" s="84">
        <v>0</v>
      </c>
      <c r="F15" s="84">
        <v>1995</v>
      </c>
      <c r="G15" s="72">
        <v>2250</v>
      </c>
      <c r="H15" s="72"/>
      <c r="I15" s="72"/>
      <c r="J15" s="72">
        <v>2037</v>
      </c>
      <c r="K15" s="72">
        <v>213</v>
      </c>
      <c r="L15" s="91">
        <v>800</v>
      </c>
      <c r="M15" s="86"/>
      <c r="N15" s="86"/>
      <c r="O15" s="86">
        <v>648.38</v>
      </c>
      <c r="P15" s="86">
        <v>151.62</v>
      </c>
      <c r="Q15" s="108">
        <v>1040</v>
      </c>
      <c r="R15" s="76">
        <v>3000</v>
      </c>
      <c r="S15" s="74" t="s">
        <v>237</v>
      </c>
      <c r="T15" s="74" t="s">
        <v>232</v>
      </c>
      <c r="U15" s="74" t="s">
        <v>236</v>
      </c>
      <c r="V15" s="73" t="s">
        <v>236</v>
      </c>
      <c r="W15" s="105">
        <v>900</v>
      </c>
    </row>
    <row r="16" spans="1:25" s="3" customFormat="1" ht="25.5" x14ac:dyDescent="0.2">
      <c r="A16" s="12" t="s">
        <v>8</v>
      </c>
      <c r="B16" s="87">
        <v>2000</v>
      </c>
      <c r="C16" s="84"/>
      <c r="D16" s="84"/>
      <c r="E16" s="84">
        <v>0</v>
      </c>
      <c r="F16" s="84">
        <v>2000</v>
      </c>
      <c r="G16" s="72">
        <v>2200</v>
      </c>
      <c r="H16" s="72"/>
      <c r="I16" s="72"/>
      <c r="J16" s="72">
        <v>2200</v>
      </c>
      <c r="K16" s="72">
        <v>0</v>
      </c>
      <c r="L16" s="91">
        <v>800</v>
      </c>
      <c r="M16" s="86"/>
      <c r="N16" s="86"/>
      <c r="O16" s="86">
        <v>800</v>
      </c>
      <c r="P16" s="86">
        <v>0</v>
      </c>
      <c r="Q16" s="108">
        <v>2200</v>
      </c>
      <c r="R16" s="76">
        <v>26000</v>
      </c>
      <c r="S16" s="74" t="s">
        <v>237</v>
      </c>
      <c r="T16" s="74" t="s">
        <v>232</v>
      </c>
      <c r="U16" s="74" t="s">
        <v>236</v>
      </c>
      <c r="V16" s="73" t="s">
        <v>236</v>
      </c>
      <c r="W16" s="105">
        <v>3000</v>
      </c>
    </row>
    <row r="17" spans="1:23" s="3" customFormat="1" ht="25.5" x14ac:dyDescent="0.2">
      <c r="A17" s="12" t="s">
        <v>176</v>
      </c>
      <c r="B17" s="88" t="s">
        <v>112</v>
      </c>
      <c r="C17" s="84"/>
      <c r="D17" s="84"/>
      <c r="E17" s="84"/>
      <c r="F17" s="84"/>
      <c r="G17" s="75" t="s">
        <v>112</v>
      </c>
      <c r="H17" s="72"/>
      <c r="I17" s="72"/>
      <c r="J17" s="72"/>
      <c r="K17" s="72"/>
      <c r="L17" s="91">
        <v>500</v>
      </c>
      <c r="M17" s="86"/>
      <c r="N17" s="86"/>
      <c r="O17" s="86">
        <v>500</v>
      </c>
      <c r="P17" s="86">
        <v>0</v>
      </c>
      <c r="Q17" s="108">
        <v>1000</v>
      </c>
      <c r="R17" s="76">
        <v>2000</v>
      </c>
      <c r="S17" s="74" t="s">
        <v>237</v>
      </c>
      <c r="T17" s="74" t="s">
        <v>232</v>
      </c>
      <c r="U17" s="74"/>
      <c r="V17" s="73" t="s">
        <v>321</v>
      </c>
      <c r="W17" s="105">
        <v>0</v>
      </c>
    </row>
    <row r="18" spans="1:23" s="3" customFormat="1" ht="25.5" x14ac:dyDescent="0.2">
      <c r="A18" s="28" t="s">
        <v>139</v>
      </c>
      <c r="B18" s="87">
        <v>380</v>
      </c>
      <c r="C18" s="84"/>
      <c r="D18" s="84"/>
      <c r="E18" s="84">
        <v>180</v>
      </c>
      <c r="F18" s="84">
        <v>200</v>
      </c>
      <c r="G18" s="72">
        <v>700</v>
      </c>
      <c r="H18" s="72"/>
      <c r="I18" s="72"/>
      <c r="J18" s="72">
        <v>700</v>
      </c>
      <c r="K18" s="72">
        <v>0</v>
      </c>
      <c r="L18" s="91">
        <v>500</v>
      </c>
      <c r="M18" s="86"/>
      <c r="N18" s="86"/>
      <c r="O18" s="86">
        <v>500</v>
      </c>
      <c r="P18" s="86">
        <v>0</v>
      </c>
      <c r="Q18" s="108">
        <v>650</v>
      </c>
      <c r="R18" s="76">
        <v>1000</v>
      </c>
      <c r="S18" s="74" t="s">
        <v>237</v>
      </c>
      <c r="T18" s="74" t="s">
        <v>232</v>
      </c>
      <c r="U18" s="74" t="s">
        <v>236</v>
      </c>
      <c r="V18" s="73" t="s">
        <v>236</v>
      </c>
      <c r="W18" s="105">
        <v>850</v>
      </c>
    </row>
    <row r="19" spans="1:23" s="3" customFormat="1" ht="25.5" x14ac:dyDescent="0.2">
      <c r="A19" s="12" t="s">
        <v>9</v>
      </c>
      <c r="B19" s="87">
        <v>5700</v>
      </c>
      <c r="C19" s="84">
        <v>712.5</v>
      </c>
      <c r="D19" s="84"/>
      <c r="E19" s="84">
        <v>6412.5</v>
      </c>
      <c r="F19" s="84">
        <v>0</v>
      </c>
      <c r="G19" s="72">
        <v>6000</v>
      </c>
      <c r="H19" s="72">
        <v>1500</v>
      </c>
      <c r="I19" s="72"/>
      <c r="J19" s="72">
        <v>7500</v>
      </c>
      <c r="K19" s="72">
        <v>0</v>
      </c>
      <c r="L19" s="91">
        <v>7500</v>
      </c>
      <c r="M19" s="86"/>
      <c r="N19" s="86"/>
      <c r="O19" s="86">
        <v>7500</v>
      </c>
      <c r="P19" s="86">
        <v>0</v>
      </c>
      <c r="Q19" s="108">
        <v>6000</v>
      </c>
      <c r="R19" s="76">
        <v>7500</v>
      </c>
      <c r="S19" s="74" t="s">
        <v>237</v>
      </c>
      <c r="T19" s="74" t="s">
        <v>232</v>
      </c>
      <c r="U19" s="74" t="s">
        <v>236</v>
      </c>
      <c r="V19" s="73" t="s">
        <v>236</v>
      </c>
      <c r="W19" s="105">
        <v>6000</v>
      </c>
    </row>
    <row r="20" spans="1:23" s="3" customFormat="1" ht="25.5" x14ac:dyDescent="0.2">
      <c r="A20" s="13" t="s">
        <v>10</v>
      </c>
      <c r="B20" s="87">
        <v>4750</v>
      </c>
      <c r="C20" s="84"/>
      <c r="D20" s="84"/>
      <c r="E20" s="84">
        <v>4750</v>
      </c>
      <c r="F20" s="84">
        <v>0</v>
      </c>
      <c r="G20" s="72">
        <v>5000</v>
      </c>
      <c r="H20" s="72"/>
      <c r="I20" s="72"/>
      <c r="J20" s="72">
        <v>5000</v>
      </c>
      <c r="K20" s="72">
        <v>0</v>
      </c>
      <c r="L20" s="91">
        <v>5000</v>
      </c>
      <c r="M20" s="86"/>
      <c r="N20" s="86"/>
      <c r="O20" s="86">
        <v>5000</v>
      </c>
      <c r="P20" s="86">
        <v>0</v>
      </c>
      <c r="Q20" s="108">
        <v>5000</v>
      </c>
      <c r="R20" s="76">
        <v>5000</v>
      </c>
      <c r="S20" s="74" t="s">
        <v>237</v>
      </c>
      <c r="T20" s="74" t="s">
        <v>232</v>
      </c>
      <c r="U20" s="74" t="s">
        <v>236</v>
      </c>
      <c r="V20" s="73" t="s">
        <v>236</v>
      </c>
      <c r="W20" s="105">
        <v>5000</v>
      </c>
    </row>
    <row r="21" spans="1:23" s="3" customFormat="1" ht="25.5" x14ac:dyDescent="0.2">
      <c r="A21" s="13" t="s">
        <v>11</v>
      </c>
      <c r="B21" s="87">
        <v>2755</v>
      </c>
      <c r="C21" s="84"/>
      <c r="D21" s="84"/>
      <c r="E21" s="84">
        <v>1990.57</v>
      </c>
      <c r="F21" s="84">
        <v>764.43</v>
      </c>
      <c r="G21" s="72">
        <v>3000</v>
      </c>
      <c r="H21" s="72"/>
      <c r="I21" s="72"/>
      <c r="J21" s="72">
        <v>3000</v>
      </c>
      <c r="K21" s="72">
        <v>0</v>
      </c>
      <c r="L21" s="91">
        <v>2500</v>
      </c>
      <c r="M21" s="86"/>
      <c r="N21" s="86"/>
      <c r="O21" s="86">
        <v>2500</v>
      </c>
      <c r="P21" s="86">
        <v>0</v>
      </c>
      <c r="Q21" s="108">
        <v>5000</v>
      </c>
      <c r="R21" s="76">
        <v>10000</v>
      </c>
      <c r="S21" s="74" t="s">
        <v>237</v>
      </c>
      <c r="T21" s="74" t="s">
        <v>232</v>
      </c>
      <c r="U21" s="74" t="s">
        <v>236</v>
      </c>
      <c r="V21" s="73" t="s">
        <v>236</v>
      </c>
      <c r="W21" s="105">
        <v>6000</v>
      </c>
    </row>
    <row r="22" spans="1:23" s="3" customFormat="1" ht="25.5" x14ac:dyDescent="0.2">
      <c r="A22" s="26" t="s">
        <v>280</v>
      </c>
      <c r="B22" s="88" t="s">
        <v>112</v>
      </c>
      <c r="C22" s="84"/>
      <c r="D22" s="84"/>
      <c r="E22" s="84"/>
      <c r="F22" s="84"/>
      <c r="G22" s="75" t="s">
        <v>112</v>
      </c>
      <c r="H22" s="72"/>
      <c r="I22" s="72"/>
      <c r="J22" s="72"/>
      <c r="K22" s="72"/>
      <c r="L22" s="91">
        <v>750</v>
      </c>
      <c r="M22" s="86">
        <v>187.5</v>
      </c>
      <c r="N22" s="86"/>
      <c r="O22" s="86">
        <v>937.5</v>
      </c>
      <c r="P22" s="86">
        <v>0</v>
      </c>
      <c r="Q22" s="109" t="s">
        <v>112</v>
      </c>
      <c r="R22" s="76">
        <v>1600</v>
      </c>
      <c r="S22" s="74" t="s">
        <v>297</v>
      </c>
      <c r="T22" s="74" t="s">
        <v>279</v>
      </c>
      <c r="U22" s="74" t="s">
        <v>236</v>
      </c>
      <c r="V22" s="73" t="s">
        <v>236</v>
      </c>
      <c r="W22" s="105">
        <v>500</v>
      </c>
    </row>
    <row r="23" spans="1:23" s="3" customFormat="1" ht="25.5" x14ac:dyDescent="0.2">
      <c r="A23" s="26" t="s">
        <v>163</v>
      </c>
      <c r="B23" s="88" t="s">
        <v>112</v>
      </c>
      <c r="C23" s="84">
        <v>500</v>
      </c>
      <c r="D23" s="84"/>
      <c r="E23" s="84">
        <v>500</v>
      </c>
      <c r="F23" s="84">
        <v>0</v>
      </c>
      <c r="G23" s="72">
        <v>750</v>
      </c>
      <c r="H23" s="72"/>
      <c r="I23" s="72"/>
      <c r="J23" s="72">
        <v>601.35</v>
      </c>
      <c r="K23" s="72">
        <v>148.65</v>
      </c>
      <c r="L23" s="91">
        <v>1100</v>
      </c>
      <c r="M23" s="86"/>
      <c r="N23" s="86"/>
      <c r="O23" s="86">
        <v>1100</v>
      </c>
      <c r="P23" s="86">
        <v>0</v>
      </c>
      <c r="Q23" s="108">
        <v>1100</v>
      </c>
      <c r="R23" s="76">
        <v>1350</v>
      </c>
      <c r="S23" s="74" t="s">
        <v>237</v>
      </c>
      <c r="T23" s="74" t="s">
        <v>232</v>
      </c>
      <c r="U23" s="74" t="s">
        <v>236</v>
      </c>
      <c r="V23" s="73" t="s">
        <v>236</v>
      </c>
      <c r="W23" s="105">
        <v>1200</v>
      </c>
    </row>
    <row r="24" spans="1:23" s="3" customFormat="1" x14ac:dyDescent="0.2">
      <c r="A24" s="12" t="s">
        <v>109</v>
      </c>
      <c r="B24" s="87">
        <v>2280</v>
      </c>
      <c r="C24" s="84">
        <v>300</v>
      </c>
      <c r="D24" s="84"/>
      <c r="E24" s="84">
        <v>1444.24</v>
      </c>
      <c r="F24" s="84">
        <v>1135.76</v>
      </c>
      <c r="G24" s="72">
        <v>3000</v>
      </c>
      <c r="H24" s="72"/>
      <c r="I24" s="72"/>
      <c r="J24" s="72">
        <v>300</v>
      </c>
      <c r="K24" s="72">
        <v>2700</v>
      </c>
      <c r="L24" s="91">
        <v>600</v>
      </c>
      <c r="M24" s="86">
        <v>150</v>
      </c>
      <c r="N24" s="86"/>
      <c r="O24" s="86">
        <v>750</v>
      </c>
      <c r="P24" s="86">
        <v>0</v>
      </c>
      <c r="Q24" s="108">
        <v>2000</v>
      </c>
      <c r="R24" s="76">
        <v>2860</v>
      </c>
      <c r="S24" s="74" t="s">
        <v>237</v>
      </c>
      <c r="T24" s="74" t="s">
        <v>232</v>
      </c>
      <c r="U24" s="74" t="s">
        <v>236</v>
      </c>
      <c r="V24" s="73" t="s">
        <v>236</v>
      </c>
      <c r="W24" s="105">
        <v>2000</v>
      </c>
    </row>
    <row r="25" spans="1:23" s="3" customFormat="1" ht="38.25" x14ac:dyDescent="0.2">
      <c r="A25" s="13" t="s">
        <v>12</v>
      </c>
      <c r="B25" s="87">
        <v>1500</v>
      </c>
      <c r="C25" s="84">
        <v>187.5</v>
      </c>
      <c r="D25" s="84"/>
      <c r="E25" s="84">
        <v>1687.5</v>
      </c>
      <c r="F25" s="84">
        <v>0</v>
      </c>
      <c r="G25" s="72">
        <v>1000</v>
      </c>
      <c r="H25" s="72"/>
      <c r="I25" s="72">
        <v>333.3</v>
      </c>
      <c r="J25" s="72">
        <v>0</v>
      </c>
      <c r="K25" s="72">
        <v>666.7</v>
      </c>
      <c r="L25" s="91">
        <v>1000</v>
      </c>
      <c r="M25" s="86"/>
      <c r="N25" s="86"/>
      <c r="O25" s="86">
        <v>995.63</v>
      </c>
      <c r="P25" s="86">
        <v>4.37</v>
      </c>
      <c r="Q25" s="108">
        <v>1000</v>
      </c>
      <c r="R25" s="76"/>
      <c r="S25" s="74"/>
      <c r="T25" s="74" t="s">
        <v>306</v>
      </c>
      <c r="U25" s="74" t="s">
        <v>319</v>
      </c>
      <c r="V25" s="73" t="s">
        <v>321</v>
      </c>
      <c r="W25" s="105">
        <v>0</v>
      </c>
    </row>
    <row r="26" spans="1:23" s="3" customFormat="1" ht="38.25" x14ac:dyDescent="0.2">
      <c r="A26" s="13" t="s">
        <v>13</v>
      </c>
      <c r="B26" s="87">
        <v>2185</v>
      </c>
      <c r="C26" s="84"/>
      <c r="D26" s="84">
        <v>563</v>
      </c>
      <c r="E26" s="84">
        <v>1622</v>
      </c>
      <c r="F26" s="84">
        <v>0</v>
      </c>
      <c r="G26" s="75" t="s">
        <v>112</v>
      </c>
      <c r="H26" s="72"/>
      <c r="I26" s="72"/>
      <c r="J26" s="72"/>
      <c r="K26" s="72"/>
      <c r="L26" s="91">
        <v>750</v>
      </c>
      <c r="M26" s="86"/>
      <c r="N26" s="86"/>
      <c r="O26" s="86">
        <v>750</v>
      </c>
      <c r="P26" s="86">
        <v>0</v>
      </c>
      <c r="Q26" s="108">
        <v>975</v>
      </c>
      <c r="R26" s="76">
        <v>1000</v>
      </c>
      <c r="S26" s="74" t="s">
        <v>237</v>
      </c>
      <c r="T26" s="74" t="s">
        <v>274</v>
      </c>
      <c r="U26" s="74" t="s">
        <v>236</v>
      </c>
      <c r="V26" s="73" t="s">
        <v>236</v>
      </c>
      <c r="W26" s="105">
        <v>1000</v>
      </c>
    </row>
    <row r="27" spans="1:23" s="3" customFormat="1" ht="38.25" x14ac:dyDescent="0.2">
      <c r="A27" s="13" t="s">
        <v>153</v>
      </c>
      <c r="B27" s="88" t="s">
        <v>112</v>
      </c>
      <c r="C27" s="84"/>
      <c r="D27" s="84"/>
      <c r="E27" s="84"/>
      <c r="F27" s="84"/>
      <c r="G27" s="72">
        <v>500</v>
      </c>
      <c r="H27" s="72"/>
      <c r="I27" s="72"/>
      <c r="J27" s="72">
        <v>500</v>
      </c>
      <c r="K27" s="72">
        <v>0</v>
      </c>
      <c r="L27" s="91">
        <v>500</v>
      </c>
      <c r="M27" s="86"/>
      <c r="N27" s="86"/>
      <c r="O27" s="86">
        <v>500</v>
      </c>
      <c r="P27" s="86">
        <v>0</v>
      </c>
      <c r="Q27" s="108">
        <v>400</v>
      </c>
      <c r="R27" s="76"/>
      <c r="S27" s="74"/>
      <c r="T27" s="74" t="s">
        <v>306</v>
      </c>
      <c r="U27" s="74" t="s">
        <v>319</v>
      </c>
      <c r="V27" s="73" t="s">
        <v>321</v>
      </c>
      <c r="W27" s="105">
        <v>0</v>
      </c>
    </row>
    <row r="28" spans="1:23" s="3" customFormat="1" ht="25.5" x14ac:dyDescent="0.2">
      <c r="A28" s="13" t="s">
        <v>130</v>
      </c>
      <c r="B28" s="87">
        <v>237.5</v>
      </c>
      <c r="C28" s="84"/>
      <c r="D28" s="84"/>
      <c r="E28" s="84">
        <v>237.5</v>
      </c>
      <c r="F28" s="84">
        <v>0</v>
      </c>
      <c r="G28" s="72">
        <v>500</v>
      </c>
      <c r="H28" s="72"/>
      <c r="I28" s="72">
        <v>333.3</v>
      </c>
      <c r="J28" s="72">
        <v>0</v>
      </c>
      <c r="K28" s="72">
        <v>166.7</v>
      </c>
      <c r="L28" s="92" t="s">
        <v>112</v>
      </c>
      <c r="M28" s="86"/>
      <c r="N28" s="86"/>
      <c r="O28" s="86"/>
      <c r="P28" s="86"/>
      <c r="Q28" s="108">
        <v>700</v>
      </c>
      <c r="R28" s="76">
        <v>1800</v>
      </c>
      <c r="S28" s="74" t="s">
        <v>237</v>
      </c>
      <c r="T28" s="74" t="s">
        <v>232</v>
      </c>
      <c r="U28" s="74" t="s">
        <v>236</v>
      </c>
      <c r="V28" s="73" t="s">
        <v>236</v>
      </c>
      <c r="W28" s="105">
        <v>350</v>
      </c>
    </row>
    <row r="29" spans="1:23" s="3" customFormat="1" ht="38.25" x14ac:dyDescent="0.2">
      <c r="A29" s="13" t="s">
        <v>14</v>
      </c>
      <c r="B29" s="87">
        <v>2755</v>
      </c>
      <c r="C29" s="84"/>
      <c r="D29" s="84"/>
      <c r="E29" s="84">
        <v>1522.14</v>
      </c>
      <c r="F29" s="84">
        <v>1232.8599999999999</v>
      </c>
      <c r="G29" s="75" t="s">
        <v>112</v>
      </c>
      <c r="H29" s="72">
        <v>1232</v>
      </c>
      <c r="I29" s="72"/>
      <c r="J29" s="72">
        <v>1232</v>
      </c>
      <c r="K29" s="72">
        <v>0</v>
      </c>
      <c r="L29" s="91">
        <v>1000</v>
      </c>
      <c r="M29" s="86">
        <v>250</v>
      </c>
      <c r="N29" s="86"/>
      <c r="O29" s="86">
        <v>1000</v>
      </c>
      <c r="P29" s="86">
        <v>250</v>
      </c>
      <c r="Q29" s="108">
        <v>1300</v>
      </c>
      <c r="R29" s="76">
        <v>2040</v>
      </c>
      <c r="S29" s="74" t="s">
        <v>237</v>
      </c>
      <c r="T29" s="74" t="s">
        <v>306</v>
      </c>
      <c r="U29" s="74" t="s">
        <v>236</v>
      </c>
      <c r="V29" s="73" t="s">
        <v>236</v>
      </c>
      <c r="W29" s="105">
        <v>1200</v>
      </c>
    </row>
    <row r="30" spans="1:23" s="3" customFormat="1" ht="25.5" x14ac:dyDescent="0.2">
      <c r="A30" s="13" t="s">
        <v>133</v>
      </c>
      <c r="B30" s="87">
        <v>4845</v>
      </c>
      <c r="C30" s="84"/>
      <c r="D30" s="84"/>
      <c r="E30" s="84">
        <v>3837.93</v>
      </c>
      <c r="F30" s="84">
        <v>1007.07</v>
      </c>
      <c r="G30" s="72">
        <v>4850</v>
      </c>
      <c r="H30" s="72"/>
      <c r="I30" s="72"/>
      <c r="J30" s="72">
        <v>4850</v>
      </c>
      <c r="K30" s="72">
        <v>0</v>
      </c>
      <c r="L30" s="91">
        <v>4800</v>
      </c>
      <c r="M30" s="86"/>
      <c r="N30" s="86"/>
      <c r="O30" s="86">
        <v>4798.7700000000004</v>
      </c>
      <c r="P30" s="86">
        <v>1.23</v>
      </c>
      <c r="Q30" s="108">
        <v>4800</v>
      </c>
      <c r="R30" s="76">
        <v>4800</v>
      </c>
      <c r="S30" s="74" t="s">
        <v>237</v>
      </c>
      <c r="T30" s="74" t="s">
        <v>232</v>
      </c>
      <c r="U30" s="74" t="s">
        <v>236</v>
      </c>
      <c r="V30" s="73" t="s">
        <v>236</v>
      </c>
      <c r="W30" s="105">
        <v>4800</v>
      </c>
    </row>
    <row r="31" spans="1:23" s="3" customFormat="1" ht="25.5" x14ac:dyDescent="0.2">
      <c r="A31" s="13" t="s">
        <v>15</v>
      </c>
      <c r="B31" s="87">
        <v>4750</v>
      </c>
      <c r="C31" s="84">
        <v>821.5</v>
      </c>
      <c r="D31" s="84"/>
      <c r="E31" s="84">
        <v>5571.5</v>
      </c>
      <c r="F31" s="84">
        <v>0</v>
      </c>
      <c r="G31" s="72">
        <v>5450</v>
      </c>
      <c r="H31" s="72"/>
      <c r="I31" s="72"/>
      <c r="J31" s="72">
        <v>5450</v>
      </c>
      <c r="K31" s="72">
        <v>0</v>
      </c>
      <c r="L31" s="91">
        <v>5700</v>
      </c>
      <c r="M31" s="86"/>
      <c r="N31" s="86"/>
      <c r="O31" s="86">
        <v>5310.52</v>
      </c>
      <c r="P31" s="86">
        <v>389.48</v>
      </c>
      <c r="Q31" s="108">
        <v>5613</v>
      </c>
      <c r="R31" s="76">
        <v>6750</v>
      </c>
      <c r="S31" s="74" t="s">
        <v>237</v>
      </c>
      <c r="T31" s="74" t="s">
        <v>232</v>
      </c>
      <c r="U31" s="74" t="s">
        <v>236</v>
      </c>
      <c r="V31" s="73" t="s">
        <v>236</v>
      </c>
      <c r="W31" s="105">
        <v>6000</v>
      </c>
    </row>
    <row r="32" spans="1:23" s="3" customFormat="1" ht="25.5" x14ac:dyDescent="0.2">
      <c r="A32" s="26" t="s">
        <v>246</v>
      </c>
      <c r="B32" s="88" t="s">
        <v>112</v>
      </c>
      <c r="C32" s="84"/>
      <c r="D32" s="84"/>
      <c r="E32" s="84"/>
      <c r="F32" s="84"/>
      <c r="G32" s="72">
        <v>500</v>
      </c>
      <c r="H32" s="72"/>
      <c r="I32" s="72"/>
      <c r="J32" s="72">
        <v>323.32</v>
      </c>
      <c r="K32" s="72">
        <v>176.68</v>
      </c>
      <c r="L32" s="91">
        <v>650</v>
      </c>
      <c r="M32" s="86"/>
      <c r="N32" s="86"/>
      <c r="O32" s="86">
        <v>0</v>
      </c>
      <c r="P32" s="86">
        <v>650</v>
      </c>
      <c r="Q32" s="109" t="s">
        <v>112</v>
      </c>
      <c r="R32" s="76">
        <v>1050</v>
      </c>
      <c r="S32" s="74" t="s">
        <v>237</v>
      </c>
      <c r="T32" s="74" t="s">
        <v>232</v>
      </c>
      <c r="U32" s="74" t="s">
        <v>236</v>
      </c>
      <c r="V32" s="73" t="s">
        <v>236</v>
      </c>
      <c r="W32" s="105">
        <v>350</v>
      </c>
    </row>
    <row r="33" spans="1:23" s="3" customFormat="1" x14ac:dyDescent="0.2">
      <c r="A33" s="26" t="s">
        <v>165</v>
      </c>
      <c r="B33" s="88" t="s">
        <v>112</v>
      </c>
      <c r="C33" s="84"/>
      <c r="D33" s="84"/>
      <c r="E33" s="84"/>
      <c r="F33" s="84"/>
      <c r="G33" s="72">
        <v>500</v>
      </c>
      <c r="H33" s="72"/>
      <c r="I33" s="72"/>
      <c r="J33" s="72">
        <v>467.11</v>
      </c>
      <c r="K33" s="72">
        <v>32.89</v>
      </c>
      <c r="L33" s="91">
        <v>500</v>
      </c>
      <c r="M33" s="86"/>
      <c r="N33" s="86"/>
      <c r="O33" s="86">
        <v>499.6</v>
      </c>
      <c r="P33" s="86">
        <v>0.4</v>
      </c>
      <c r="Q33" s="108">
        <v>800</v>
      </c>
      <c r="R33" s="76">
        <v>800</v>
      </c>
      <c r="S33" s="74" t="s">
        <v>237</v>
      </c>
      <c r="T33" s="74" t="s">
        <v>232</v>
      </c>
      <c r="U33" s="74" t="s">
        <v>236</v>
      </c>
      <c r="V33" s="73" t="s">
        <v>236</v>
      </c>
      <c r="W33" s="105">
        <v>800</v>
      </c>
    </row>
    <row r="34" spans="1:23" s="3" customFormat="1" ht="38.25" x14ac:dyDescent="0.2">
      <c r="A34" s="12" t="s">
        <v>151</v>
      </c>
      <c r="B34" s="88" t="s">
        <v>112</v>
      </c>
      <c r="C34" s="84">
        <v>326.83</v>
      </c>
      <c r="D34" s="84"/>
      <c r="E34" s="84">
        <v>326.83</v>
      </c>
      <c r="F34" s="84">
        <v>0</v>
      </c>
      <c r="G34" s="72">
        <v>500</v>
      </c>
      <c r="H34" s="72"/>
      <c r="I34" s="72"/>
      <c r="J34" s="72">
        <v>498.25</v>
      </c>
      <c r="K34" s="72">
        <v>1.75</v>
      </c>
      <c r="L34" s="91">
        <v>700</v>
      </c>
      <c r="M34" s="86"/>
      <c r="N34" s="86"/>
      <c r="O34" s="86">
        <v>366.19</v>
      </c>
      <c r="P34" s="86">
        <v>333.81</v>
      </c>
      <c r="Q34" s="108">
        <v>900</v>
      </c>
      <c r="R34" s="76"/>
      <c r="S34" s="74"/>
      <c r="T34" s="74" t="s">
        <v>276</v>
      </c>
      <c r="U34" s="74" t="s">
        <v>319</v>
      </c>
      <c r="V34" s="73" t="s">
        <v>321</v>
      </c>
      <c r="W34" s="105">
        <v>0</v>
      </c>
    </row>
    <row r="35" spans="1:23" s="3" customFormat="1" x14ac:dyDescent="0.2">
      <c r="A35" s="13" t="s">
        <v>16</v>
      </c>
      <c r="B35" s="87">
        <v>4370</v>
      </c>
      <c r="C35" s="84"/>
      <c r="D35" s="84"/>
      <c r="E35" s="84">
        <v>4370</v>
      </c>
      <c r="F35" s="84">
        <v>0</v>
      </c>
      <c r="G35" s="72">
        <v>4500</v>
      </c>
      <c r="H35" s="72"/>
      <c r="I35" s="72"/>
      <c r="J35" s="72">
        <v>4500</v>
      </c>
      <c r="K35" s="72">
        <v>0</v>
      </c>
      <c r="L35" s="91">
        <v>4500</v>
      </c>
      <c r="M35" s="86"/>
      <c r="N35" s="86"/>
      <c r="O35" s="86">
        <v>4384.25</v>
      </c>
      <c r="P35" s="86">
        <v>115.75</v>
      </c>
      <c r="Q35" s="108">
        <v>4050</v>
      </c>
      <c r="R35" s="76">
        <v>4500</v>
      </c>
      <c r="S35" s="74" t="s">
        <v>237</v>
      </c>
      <c r="T35" s="74" t="s">
        <v>232</v>
      </c>
      <c r="U35" s="74" t="s">
        <v>236</v>
      </c>
      <c r="V35" s="73" t="s">
        <v>236</v>
      </c>
      <c r="W35" s="105">
        <v>4050</v>
      </c>
    </row>
    <row r="36" spans="1:23" s="3" customFormat="1" ht="25.5" x14ac:dyDescent="0.2">
      <c r="A36" s="13" t="s">
        <v>17</v>
      </c>
      <c r="B36" s="87">
        <v>11400</v>
      </c>
      <c r="C36" s="84">
        <v>2850</v>
      </c>
      <c r="D36" s="84"/>
      <c r="E36" s="84">
        <v>14250</v>
      </c>
      <c r="F36" s="84">
        <v>0</v>
      </c>
      <c r="G36" s="72">
        <v>8500</v>
      </c>
      <c r="H36" s="72">
        <v>2075</v>
      </c>
      <c r="I36" s="72"/>
      <c r="J36" s="72">
        <v>9800</v>
      </c>
      <c r="K36" s="72">
        <v>775</v>
      </c>
      <c r="L36" s="91">
        <v>11000</v>
      </c>
      <c r="M36" s="86"/>
      <c r="N36" s="86"/>
      <c r="O36" s="86">
        <v>11002.99</v>
      </c>
      <c r="P36" s="86">
        <v>-2.99</v>
      </c>
      <c r="Q36" s="108">
        <v>14300</v>
      </c>
      <c r="R36" s="76">
        <v>25000</v>
      </c>
      <c r="S36" s="74" t="s">
        <v>237</v>
      </c>
      <c r="T36" s="74" t="s">
        <v>232</v>
      </c>
      <c r="U36" s="74" t="s">
        <v>236</v>
      </c>
      <c r="V36" s="73" t="s">
        <v>236</v>
      </c>
      <c r="W36" s="105">
        <v>14500</v>
      </c>
    </row>
    <row r="37" spans="1:23" s="3" customFormat="1" ht="25.5" x14ac:dyDescent="0.2">
      <c r="A37" s="13" t="s">
        <v>18</v>
      </c>
      <c r="B37" s="87">
        <v>4750</v>
      </c>
      <c r="C37" s="84"/>
      <c r="D37" s="84"/>
      <c r="E37" s="84">
        <v>4750</v>
      </c>
      <c r="F37" s="84">
        <v>0</v>
      </c>
      <c r="G37" s="72">
        <v>5000</v>
      </c>
      <c r="H37" s="72"/>
      <c r="I37" s="72"/>
      <c r="J37" s="72">
        <v>5000</v>
      </c>
      <c r="K37" s="72">
        <v>0</v>
      </c>
      <c r="L37" s="91">
        <v>6000</v>
      </c>
      <c r="M37" s="86"/>
      <c r="N37" s="86"/>
      <c r="O37" s="86">
        <v>5980.17</v>
      </c>
      <c r="P37" s="86">
        <v>19.829999999999998</v>
      </c>
      <c r="Q37" s="108">
        <v>8000</v>
      </c>
      <c r="R37" s="76">
        <v>9000</v>
      </c>
      <c r="S37" s="74" t="s">
        <v>237</v>
      </c>
      <c r="T37" s="74" t="s">
        <v>232</v>
      </c>
      <c r="U37" s="74" t="s">
        <v>236</v>
      </c>
      <c r="V37" s="73" t="s">
        <v>236</v>
      </c>
      <c r="W37" s="105">
        <v>8500</v>
      </c>
    </row>
    <row r="38" spans="1:23" s="3" customFormat="1" ht="38.25" x14ac:dyDescent="0.2">
      <c r="A38" s="26" t="s">
        <v>140</v>
      </c>
      <c r="B38" s="87">
        <v>475</v>
      </c>
      <c r="C38" s="84"/>
      <c r="D38" s="84"/>
      <c r="E38" s="84">
        <v>397.73</v>
      </c>
      <c r="F38" s="84">
        <v>77.27</v>
      </c>
      <c r="G38" s="72">
        <v>600</v>
      </c>
      <c r="H38" s="72"/>
      <c r="I38" s="72"/>
      <c r="J38" s="72">
        <v>600</v>
      </c>
      <c r="K38" s="72">
        <v>0</v>
      </c>
      <c r="L38" s="91">
        <v>600</v>
      </c>
      <c r="M38" s="86"/>
      <c r="N38" s="86"/>
      <c r="O38" s="86">
        <v>600</v>
      </c>
      <c r="P38" s="86">
        <v>0</v>
      </c>
      <c r="Q38" s="108">
        <v>1200</v>
      </c>
      <c r="R38" s="76">
        <v>4000</v>
      </c>
      <c r="S38" s="74" t="s">
        <v>237</v>
      </c>
      <c r="T38" s="74" t="s">
        <v>306</v>
      </c>
      <c r="U38" s="74" t="s">
        <v>236</v>
      </c>
      <c r="V38" s="73" t="s">
        <v>236</v>
      </c>
      <c r="W38" s="105">
        <v>2000</v>
      </c>
    </row>
    <row r="39" spans="1:23" s="3" customFormat="1" ht="25.5" x14ac:dyDescent="0.2">
      <c r="A39" s="26" t="s">
        <v>268</v>
      </c>
      <c r="B39" s="88" t="s">
        <v>112</v>
      </c>
      <c r="C39" s="84"/>
      <c r="D39" s="84"/>
      <c r="E39" s="84"/>
      <c r="F39" s="84"/>
      <c r="G39" s="72">
        <v>100</v>
      </c>
      <c r="H39" s="72"/>
      <c r="I39" s="72">
        <v>33.33</v>
      </c>
      <c r="J39" s="72">
        <v>0</v>
      </c>
      <c r="K39" s="72">
        <v>66.67</v>
      </c>
      <c r="L39" s="92" t="s">
        <v>112</v>
      </c>
      <c r="M39" s="86"/>
      <c r="N39" s="86"/>
      <c r="O39" s="86"/>
      <c r="P39" s="86"/>
      <c r="Q39" s="109" t="s">
        <v>112</v>
      </c>
      <c r="R39" s="76">
        <v>8400</v>
      </c>
      <c r="S39" s="74" t="s">
        <v>237</v>
      </c>
      <c r="T39" s="74" t="s">
        <v>232</v>
      </c>
      <c r="U39" s="74" t="s">
        <v>236</v>
      </c>
      <c r="V39" s="73" t="s">
        <v>236</v>
      </c>
      <c r="W39" s="105">
        <v>100</v>
      </c>
    </row>
    <row r="40" spans="1:23" s="3" customFormat="1" ht="38.25" x14ac:dyDescent="0.2">
      <c r="A40" s="26" t="s">
        <v>154</v>
      </c>
      <c r="B40" s="88" t="s">
        <v>112</v>
      </c>
      <c r="C40" s="84"/>
      <c r="D40" s="84"/>
      <c r="E40" s="84"/>
      <c r="F40" s="84"/>
      <c r="G40" s="72">
        <v>750</v>
      </c>
      <c r="H40" s="72"/>
      <c r="I40" s="72"/>
      <c r="J40" s="72">
        <v>750</v>
      </c>
      <c r="K40" s="72">
        <v>0</v>
      </c>
      <c r="L40" s="91">
        <v>1000</v>
      </c>
      <c r="M40" s="86"/>
      <c r="N40" s="86"/>
      <c r="O40" s="86">
        <v>614.88</v>
      </c>
      <c r="P40" s="86">
        <v>385.12</v>
      </c>
      <c r="Q40" s="108">
        <v>1300</v>
      </c>
      <c r="R40" s="76"/>
      <c r="S40" s="74"/>
      <c r="T40" s="74" t="s">
        <v>306</v>
      </c>
      <c r="U40" s="74" t="s">
        <v>319</v>
      </c>
      <c r="V40" s="73" t="s">
        <v>321</v>
      </c>
      <c r="W40" s="105">
        <v>0</v>
      </c>
    </row>
    <row r="41" spans="1:23" s="3" customFormat="1" ht="25.5" x14ac:dyDescent="0.2">
      <c r="A41" s="26" t="s">
        <v>284</v>
      </c>
      <c r="B41" s="88" t="s">
        <v>112</v>
      </c>
      <c r="C41" s="84"/>
      <c r="D41" s="84"/>
      <c r="E41" s="84"/>
      <c r="F41" s="84"/>
      <c r="G41" s="75" t="s">
        <v>112</v>
      </c>
      <c r="H41" s="72"/>
      <c r="I41" s="72"/>
      <c r="J41" s="72"/>
      <c r="K41" s="72"/>
      <c r="L41" s="92" t="s">
        <v>112</v>
      </c>
      <c r="M41" s="86"/>
      <c r="N41" s="86"/>
      <c r="O41" s="86"/>
      <c r="P41" s="86"/>
      <c r="Q41" s="109" t="s">
        <v>112</v>
      </c>
      <c r="R41" s="76">
        <v>600</v>
      </c>
      <c r="S41" s="74" t="s">
        <v>298</v>
      </c>
      <c r="T41" s="74" t="s">
        <v>279</v>
      </c>
      <c r="U41" s="74" t="s">
        <v>236</v>
      </c>
      <c r="V41" s="73" t="s">
        <v>236</v>
      </c>
      <c r="W41" s="105">
        <v>0</v>
      </c>
    </row>
    <row r="42" spans="1:23" s="3" customFormat="1" ht="25.5" x14ac:dyDescent="0.2">
      <c r="A42" s="13" t="s">
        <v>19</v>
      </c>
      <c r="B42" s="87">
        <v>760</v>
      </c>
      <c r="C42" s="84"/>
      <c r="D42" s="84"/>
      <c r="E42" s="84">
        <v>750</v>
      </c>
      <c r="F42" s="84">
        <v>10</v>
      </c>
      <c r="G42" s="72">
        <v>1000</v>
      </c>
      <c r="H42" s="72"/>
      <c r="I42" s="72">
        <v>333.3</v>
      </c>
      <c r="J42" s="72">
        <v>503.06</v>
      </c>
      <c r="K42" s="72">
        <v>163.63999999999999</v>
      </c>
      <c r="L42" s="91">
        <v>1000</v>
      </c>
      <c r="M42" s="86"/>
      <c r="N42" s="86"/>
      <c r="O42" s="86">
        <v>981.1</v>
      </c>
      <c r="P42" s="86">
        <v>18.899999999999999</v>
      </c>
      <c r="Q42" s="108">
        <v>1000</v>
      </c>
      <c r="R42" s="76">
        <v>3000</v>
      </c>
      <c r="S42" s="74" t="s">
        <v>237</v>
      </c>
      <c r="T42" s="74" t="s">
        <v>279</v>
      </c>
      <c r="U42" s="74" t="s">
        <v>236</v>
      </c>
      <c r="V42" s="73" t="s">
        <v>236</v>
      </c>
      <c r="W42" s="105">
        <v>1000</v>
      </c>
    </row>
    <row r="43" spans="1:23" s="3" customFormat="1" x14ac:dyDescent="0.2">
      <c r="A43" s="13" t="s">
        <v>20</v>
      </c>
      <c r="B43" s="87">
        <v>1121</v>
      </c>
      <c r="C43" s="84"/>
      <c r="D43" s="84"/>
      <c r="E43" s="84">
        <v>1121</v>
      </c>
      <c r="F43" s="84">
        <v>0</v>
      </c>
      <c r="G43" s="72">
        <v>1200</v>
      </c>
      <c r="H43" s="72"/>
      <c r="I43" s="72">
        <v>399.96</v>
      </c>
      <c r="J43" s="72">
        <v>798.59</v>
      </c>
      <c r="K43" s="72">
        <v>1.45</v>
      </c>
      <c r="L43" s="91">
        <v>1200</v>
      </c>
      <c r="M43" s="86"/>
      <c r="N43" s="86">
        <v>400</v>
      </c>
      <c r="O43" s="86">
        <v>493.08</v>
      </c>
      <c r="P43" s="86">
        <v>306.92</v>
      </c>
      <c r="Q43" s="108">
        <v>1080</v>
      </c>
      <c r="R43" s="76">
        <v>2000</v>
      </c>
      <c r="S43" s="74" t="s">
        <v>237</v>
      </c>
      <c r="T43" s="74" t="s">
        <v>237</v>
      </c>
      <c r="U43" s="74" t="s">
        <v>236</v>
      </c>
      <c r="V43" s="73" t="s">
        <v>236</v>
      </c>
      <c r="W43" s="105">
        <v>800</v>
      </c>
    </row>
    <row r="44" spans="1:23" s="3" customFormat="1" ht="25.5" x14ac:dyDescent="0.2">
      <c r="A44" s="26" t="s">
        <v>208</v>
      </c>
      <c r="B44" s="88" t="s">
        <v>112</v>
      </c>
      <c r="C44" s="84"/>
      <c r="D44" s="84"/>
      <c r="E44" s="84"/>
      <c r="F44" s="84"/>
      <c r="G44" s="75" t="s">
        <v>112</v>
      </c>
      <c r="H44" s="72"/>
      <c r="I44" s="72"/>
      <c r="J44" s="72"/>
      <c r="K44" s="72"/>
      <c r="L44" s="92" t="s">
        <v>112</v>
      </c>
      <c r="M44" s="86"/>
      <c r="N44" s="86"/>
      <c r="O44" s="86"/>
      <c r="P44" s="86"/>
      <c r="Q44" s="108">
        <v>25</v>
      </c>
      <c r="R44" s="76"/>
      <c r="S44" s="74"/>
      <c r="T44" s="74" t="s">
        <v>279</v>
      </c>
      <c r="U44" s="74"/>
      <c r="V44" s="73" t="s">
        <v>321</v>
      </c>
      <c r="W44" s="105">
        <v>0</v>
      </c>
    </row>
    <row r="45" spans="1:23" s="3" customFormat="1" x14ac:dyDescent="0.2">
      <c r="A45" s="13" t="s">
        <v>127</v>
      </c>
      <c r="B45" s="87">
        <v>712.5</v>
      </c>
      <c r="C45" s="84"/>
      <c r="D45" s="84"/>
      <c r="E45" s="84">
        <v>712.5</v>
      </c>
      <c r="F45" s="84">
        <v>0</v>
      </c>
      <c r="G45" s="72">
        <v>800</v>
      </c>
      <c r="H45" s="72">
        <v>200</v>
      </c>
      <c r="I45" s="72"/>
      <c r="J45" s="72">
        <v>1000</v>
      </c>
      <c r="K45" s="72">
        <v>0</v>
      </c>
      <c r="L45" s="91">
        <v>1600</v>
      </c>
      <c r="M45" s="86">
        <v>400</v>
      </c>
      <c r="N45" s="86"/>
      <c r="O45" s="86">
        <v>2000</v>
      </c>
      <c r="P45" s="86">
        <v>0</v>
      </c>
      <c r="Q45" s="108">
        <v>3200</v>
      </c>
      <c r="R45" s="76">
        <v>6400</v>
      </c>
      <c r="S45" s="74" t="s">
        <v>237</v>
      </c>
      <c r="T45" s="74" t="s">
        <v>232</v>
      </c>
      <c r="U45" s="74" t="s">
        <v>236</v>
      </c>
      <c r="V45" s="73" t="s">
        <v>236</v>
      </c>
      <c r="W45" s="105">
        <v>4000</v>
      </c>
    </row>
    <row r="46" spans="1:23" s="3" customFormat="1" ht="63.75" x14ac:dyDescent="0.2">
      <c r="A46" s="12" t="s">
        <v>189</v>
      </c>
      <c r="B46" s="87">
        <v>712.5</v>
      </c>
      <c r="C46" s="84"/>
      <c r="D46" s="84"/>
      <c r="E46" s="84">
        <v>0</v>
      </c>
      <c r="F46" s="84">
        <v>712.5</v>
      </c>
      <c r="G46" s="72">
        <v>250</v>
      </c>
      <c r="H46" s="72"/>
      <c r="I46" s="72"/>
      <c r="J46" s="72">
        <v>250</v>
      </c>
      <c r="K46" s="72">
        <v>0</v>
      </c>
      <c r="L46" s="91">
        <v>250</v>
      </c>
      <c r="M46" s="86"/>
      <c r="N46" s="86"/>
      <c r="O46" s="86">
        <v>166.08</v>
      </c>
      <c r="P46" s="86">
        <v>83.92</v>
      </c>
      <c r="Q46" s="108">
        <v>292.5</v>
      </c>
      <c r="R46" s="76">
        <v>500</v>
      </c>
      <c r="S46" s="74" t="s">
        <v>237</v>
      </c>
      <c r="T46" s="74" t="s">
        <v>232</v>
      </c>
      <c r="U46" s="74" t="s">
        <v>236</v>
      </c>
      <c r="V46" s="73" t="s">
        <v>236</v>
      </c>
      <c r="W46" s="105">
        <v>175</v>
      </c>
    </row>
    <row r="47" spans="1:23" s="3" customFormat="1" ht="25.5" x14ac:dyDescent="0.2">
      <c r="A47" s="26" t="s">
        <v>190</v>
      </c>
      <c r="B47" s="88" t="s">
        <v>112</v>
      </c>
      <c r="C47" s="84"/>
      <c r="D47" s="84"/>
      <c r="E47" s="84"/>
      <c r="F47" s="84"/>
      <c r="G47" s="75" t="s">
        <v>112</v>
      </c>
      <c r="H47" s="72"/>
      <c r="I47" s="72"/>
      <c r="J47" s="72"/>
      <c r="K47" s="72"/>
      <c r="L47" s="91">
        <v>200</v>
      </c>
      <c r="M47" s="86"/>
      <c r="N47" s="86"/>
      <c r="O47" s="86">
        <v>200</v>
      </c>
      <c r="P47" s="86">
        <v>0</v>
      </c>
      <c r="Q47" s="108">
        <v>40</v>
      </c>
      <c r="R47" s="76">
        <v>7958.34</v>
      </c>
      <c r="S47" s="74" t="s">
        <v>237</v>
      </c>
      <c r="T47" s="74" t="s">
        <v>232</v>
      </c>
      <c r="U47" s="74"/>
      <c r="V47" s="73" t="s">
        <v>321</v>
      </c>
      <c r="W47" s="105">
        <v>0</v>
      </c>
    </row>
    <row r="48" spans="1:23" s="3" customFormat="1" ht="38.25" x14ac:dyDescent="0.2">
      <c r="A48" s="26" t="s">
        <v>251</v>
      </c>
      <c r="B48" s="88" t="s">
        <v>112</v>
      </c>
      <c r="C48" s="84"/>
      <c r="D48" s="84"/>
      <c r="E48" s="84"/>
      <c r="F48" s="84"/>
      <c r="G48" s="75" t="s">
        <v>112</v>
      </c>
      <c r="H48" s="72"/>
      <c r="I48" s="72"/>
      <c r="J48" s="72"/>
      <c r="K48" s="72"/>
      <c r="L48" s="92" t="s">
        <v>112</v>
      </c>
      <c r="M48" s="86"/>
      <c r="N48" s="86"/>
      <c r="O48" s="86"/>
      <c r="P48" s="86"/>
      <c r="Q48" s="109" t="s">
        <v>112</v>
      </c>
      <c r="R48" s="76"/>
      <c r="S48" s="74"/>
      <c r="T48" s="74" t="s">
        <v>306</v>
      </c>
      <c r="U48" s="74" t="s">
        <v>319</v>
      </c>
      <c r="V48" s="73" t="s">
        <v>321</v>
      </c>
      <c r="W48" s="105">
        <v>0</v>
      </c>
    </row>
    <row r="49" spans="1:23" s="3" customFormat="1" ht="38.25" x14ac:dyDescent="0.2">
      <c r="A49" s="12" t="s">
        <v>146</v>
      </c>
      <c r="B49" s="87">
        <v>1140</v>
      </c>
      <c r="C49" s="84"/>
      <c r="D49" s="84">
        <v>228</v>
      </c>
      <c r="E49" s="84">
        <v>905.27</v>
      </c>
      <c r="F49" s="84">
        <v>6.73</v>
      </c>
      <c r="G49" s="72">
        <v>1000</v>
      </c>
      <c r="H49" s="72"/>
      <c r="I49" s="72"/>
      <c r="J49" s="72">
        <v>521.16999999999996</v>
      </c>
      <c r="K49" s="72">
        <v>478.83</v>
      </c>
      <c r="L49" s="92" t="s">
        <v>112</v>
      </c>
      <c r="M49" s="86">
        <v>750</v>
      </c>
      <c r="N49" s="86"/>
      <c r="O49" s="86">
        <v>300</v>
      </c>
      <c r="P49" s="86">
        <v>450</v>
      </c>
      <c r="Q49" s="108">
        <v>1600</v>
      </c>
      <c r="R49" s="76"/>
      <c r="S49" s="74"/>
      <c r="T49" s="74" t="s">
        <v>306</v>
      </c>
      <c r="U49" s="74" t="s">
        <v>319</v>
      </c>
      <c r="V49" s="73" t="s">
        <v>321</v>
      </c>
      <c r="W49" s="105">
        <v>0</v>
      </c>
    </row>
    <row r="50" spans="1:23" s="3" customFormat="1" ht="38.25" x14ac:dyDescent="0.2">
      <c r="A50" s="26" t="s">
        <v>270</v>
      </c>
      <c r="B50" s="87">
        <v>570</v>
      </c>
      <c r="C50" s="84"/>
      <c r="D50" s="84">
        <v>114</v>
      </c>
      <c r="E50" s="84">
        <v>452.09</v>
      </c>
      <c r="F50" s="84">
        <v>3.91</v>
      </c>
      <c r="G50" s="72">
        <v>900</v>
      </c>
      <c r="H50" s="72"/>
      <c r="I50" s="72"/>
      <c r="J50" s="72">
        <v>872.92</v>
      </c>
      <c r="K50" s="72">
        <v>27.08</v>
      </c>
      <c r="L50" s="91">
        <v>1200</v>
      </c>
      <c r="M50" s="86"/>
      <c r="N50" s="86">
        <v>400</v>
      </c>
      <c r="O50" s="86">
        <v>791.99</v>
      </c>
      <c r="P50" s="86">
        <v>8.01</v>
      </c>
      <c r="Q50" s="109" t="s">
        <v>112</v>
      </c>
      <c r="R50" s="76"/>
      <c r="S50" s="74"/>
      <c r="T50" s="74" t="s">
        <v>274</v>
      </c>
      <c r="U50" s="74"/>
      <c r="V50" s="73" t="s">
        <v>321</v>
      </c>
      <c r="W50" s="105">
        <v>0</v>
      </c>
    </row>
    <row r="51" spans="1:23" s="3" customFormat="1" x14ac:dyDescent="0.2">
      <c r="A51" s="26" t="s">
        <v>135</v>
      </c>
      <c r="B51" s="87">
        <v>213.75</v>
      </c>
      <c r="C51" s="84">
        <v>26.72</v>
      </c>
      <c r="D51" s="84"/>
      <c r="E51" s="84">
        <v>240.47</v>
      </c>
      <c r="F51" s="84">
        <v>0</v>
      </c>
      <c r="G51" s="72">
        <v>400</v>
      </c>
      <c r="H51" s="72"/>
      <c r="I51" s="72"/>
      <c r="J51" s="72">
        <v>400</v>
      </c>
      <c r="K51" s="72">
        <v>0</v>
      </c>
      <c r="L51" s="91">
        <v>1000</v>
      </c>
      <c r="M51" s="86"/>
      <c r="N51" s="86"/>
      <c r="O51" s="86">
        <v>838.5</v>
      </c>
      <c r="P51" s="86">
        <v>161.5</v>
      </c>
      <c r="Q51" s="108">
        <v>1400</v>
      </c>
      <c r="R51" s="76">
        <v>1900</v>
      </c>
      <c r="S51" s="74" t="s">
        <v>237</v>
      </c>
      <c r="T51" s="74" t="s">
        <v>313</v>
      </c>
      <c r="U51" s="74" t="s">
        <v>236</v>
      </c>
      <c r="V51" s="73" t="s">
        <v>236</v>
      </c>
      <c r="W51" s="105">
        <v>1400</v>
      </c>
    </row>
    <row r="52" spans="1:23" s="3" customFormat="1" ht="38.25" x14ac:dyDescent="0.2">
      <c r="A52" s="26" t="s">
        <v>203</v>
      </c>
      <c r="B52" s="88" t="s">
        <v>112</v>
      </c>
      <c r="C52" s="84"/>
      <c r="D52" s="84"/>
      <c r="E52" s="84"/>
      <c r="F52" s="84"/>
      <c r="G52" s="75" t="s">
        <v>112</v>
      </c>
      <c r="H52" s="72"/>
      <c r="I52" s="72"/>
      <c r="J52" s="72"/>
      <c r="K52" s="72"/>
      <c r="L52" s="92" t="s">
        <v>112</v>
      </c>
      <c r="M52" s="86">
        <v>500</v>
      </c>
      <c r="N52" s="86"/>
      <c r="O52" s="86">
        <v>0</v>
      </c>
      <c r="P52" s="86">
        <v>500</v>
      </c>
      <c r="Q52" s="108">
        <v>500</v>
      </c>
      <c r="R52" s="76">
        <v>10500</v>
      </c>
      <c r="S52" s="74" t="s">
        <v>237</v>
      </c>
      <c r="T52" s="74" t="s">
        <v>306</v>
      </c>
      <c r="U52" s="74"/>
      <c r="V52" s="73" t="s">
        <v>321</v>
      </c>
      <c r="W52" s="105">
        <v>0</v>
      </c>
    </row>
    <row r="53" spans="1:23" s="3" customFormat="1" ht="38.25" x14ac:dyDescent="0.2">
      <c r="A53" s="26" t="s">
        <v>309</v>
      </c>
      <c r="B53" s="88" t="s">
        <v>112</v>
      </c>
      <c r="C53" s="84"/>
      <c r="D53" s="84"/>
      <c r="E53" s="84"/>
      <c r="F53" s="84"/>
      <c r="G53" s="75" t="s">
        <v>112</v>
      </c>
      <c r="H53" s="72"/>
      <c r="I53" s="72"/>
      <c r="J53" s="72"/>
      <c r="K53" s="72"/>
      <c r="L53" s="92" t="s">
        <v>112</v>
      </c>
      <c r="M53" s="86"/>
      <c r="N53" s="86"/>
      <c r="O53" s="86"/>
      <c r="P53" s="86"/>
      <c r="Q53" s="109" t="s">
        <v>112</v>
      </c>
      <c r="R53" s="76"/>
      <c r="S53" s="74"/>
      <c r="T53" s="74" t="s">
        <v>310</v>
      </c>
      <c r="U53" s="74"/>
      <c r="V53" s="73" t="s">
        <v>321</v>
      </c>
      <c r="W53" s="105">
        <v>0</v>
      </c>
    </row>
    <row r="54" spans="1:23" s="3" customFormat="1" ht="38.25" x14ac:dyDescent="0.2">
      <c r="A54" s="13" t="s">
        <v>21</v>
      </c>
      <c r="B54" s="87">
        <v>3515</v>
      </c>
      <c r="C54" s="84"/>
      <c r="D54" s="84"/>
      <c r="E54" s="84">
        <v>0</v>
      </c>
      <c r="F54" s="84">
        <v>3515</v>
      </c>
      <c r="G54" s="72">
        <v>4500</v>
      </c>
      <c r="H54" s="72"/>
      <c r="I54" s="72"/>
      <c r="J54" s="72">
        <v>4500</v>
      </c>
      <c r="K54" s="72">
        <v>0</v>
      </c>
      <c r="L54" s="91">
        <v>2500</v>
      </c>
      <c r="M54" s="86"/>
      <c r="N54" s="86"/>
      <c r="O54" s="86">
        <v>2457.14</v>
      </c>
      <c r="P54" s="86">
        <v>42.86</v>
      </c>
      <c r="Q54" s="108">
        <v>5000</v>
      </c>
      <c r="R54" s="76">
        <v>9850</v>
      </c>
      <c r="S54" s="74" t="s">
        <v>237</v>
      </c>
      <c r="T54" s="74" t="s">
        <v>306</v>
      </c>
      <c r="U54" s="74" t="s">
        <v>236</v>
      </c>
      <c r="V54" s="73" t="s">
        <v>236</v>
      </c>
      <c r="W54" s="105">
        <v>6000</v>
      </c>
    </row>
    <row r="55" spans="1:23" s="3" customFormat="1" ht="25.5" x14ac:dyDescent="0.2">
      <c r="A55" s="13" t="s">
        <v>22</v>
      </c>
      <c r="B55" s="87">
        <v>600</v>
      </c>
      <c r="C55" s="84"/>
      <c r="D55" s="84"/>
      <c r="E55" s="84">
        <v>600</v>
      </c>
      <c r="F55" s="84">
        <v>0</v>
      </c>
      <c r="G55" s="72">
        <v>1000</v>
      </c>
      <c r="H55" s="72"/>
      <c r="I55" s="72"/>
      <c r="J55" s="72">
        <v>170.23</v>
      </c>
      <c r="K55" s="72">
        <v>829.77</v>
      </c>
      <c r="L55" s="91">
        <v>1000</v>
      </c>
      <c r="M55" s="86"/>
      <c r="N55" s="86">
        <v>333.33</v>
      </c>
      <c r="O55" s="86">
        <v>114.84</v>
      </c>
      <c r="P55" s="86">
        <v>551.83000000000004</v>
      </c>
      <c r="Q55" s="108">
        <v>200</v>
      </c>
      <c r="R55" s="76">
        <v>570</v>
      </c>
      <c r="S55" s="74" t="s">
        <v>237</v>
      </c>
      <c r="T55" s="74" t="s">
        <v>232</v>
      </c>
      <c r="U55" s="74" t="s">
        <v>312</v>
      </c>
      <c r="V55" s="73" t="s">
        <v>236</v>
      </c>
      <c r="W55" s="105">
        <v>200</v>
      </c>
    </row>
    <row r="56" spans="1:23" s="3" customFormat="1" ht="38.25" x14ac:dyDescent="0.2">
      <c r="A56" s="26" t="s">
        <v>136</v>
      </c>
      <c r="B56" s="87">
        <v>500</v>
      </c>
      <c r="C56" s="84"/>
      <c r="D56" s="84">
        <v>266.64999999999998</v>
      </c>
      <c r="E56" s="84">
        <v>233.09</v>
      </c>
      <c r="F56" s="84">
        <v>0.26</v>
      </c>
      <c r="G56" s="75" t="s">
        <v>112</v>
      </c>
      <c r="H56" s="72"/>
      <c r="I56" s="72"/>
      <c r="J56" s="72"/>
      <c r="K56" s="72"/>
      <c r="L56" s="91">
        <v>100</v>
      </c>
      <c r="M56" s="86"/>
      <c r="N56" s="86"/>
      <c r="O56" s="86">
        <v>54.51</v>
      </c>
      <c r="P56" s="86">
        <v>45.49</v>
      </c>
      <c r="Q56" s="108">
        <v>80</v>
      </c>
      <c r="R56" s="76">
        <v>120</v>
      </c>
      <c r="S56" s="74" t="s">
        <v>237</v>
      </c>
      <c r="T56" s="74" t="s">
        <v>306</v>
      </c>
      <c r="U56" s="74" t="s">
        <v>236</v>
      </c>
      <c r="V56" s="73" t="s">
        <v>321</v>
      </c>
      <c r="W56" s="105">
        <v>0</v>
      </c>
    </row>
    <row r="57" spans="1:23" s="3" customFormat="1" x14ac:dyDescent="0.2">
      <c r="A57" s="26" t="s">
        <v>250</v>
      </c>
      <c r="B57" s="88" t="s">
        <v>112</v>
      </c>
      <c r="C57" s="84"/>
      <c r="D57" s="84"/>
      <c r="E57" s="84"/>
      <c r="F57" s="84"/>
      <c r="G57" s="75" t="s">
        <v>112</v>
      </c>
      <c r="H57" s="72"/>
      <c r="I57" s="72"/>
      <c r="J57" s="72"/>
      <c r="K57" s="72"/>
      <c r="L57" s="92" t="s">
        <v>112</v>
      </c>
      <c r="M57" s="86"/>
      <c r="N57" s="86"/>
      <c r="O57" s="86"/>
      <c r="P57" s="86"/>
      <c r="Q57" s="109" t="s">
        <v>112</v>
      </c>
      <c r="R57" s="76">
        <v>500</v>
      </c>
      <c r="S57" s="74" t="s">
        <v>237</v>
      </c>
      <c r="T57" s="74" t="s">
        <v>232</v>
      </c>
      <c r="U57" s="74" t="s">
        <v>236</v>
      </c>
      <c r="V57" s="73" t="s">
        <v>236</v>
      </c>
      <c r="W57" s="105">
        <v>50</v>
      </c>
    </row>
    <row r="58" spans="1:23" s="3" customFormat="1" x14ac:dyDescent="0.2">
      <c r="A58" s="13" t="s">
        <v>23</v>
      </c>
      <c r="B58" s="87">
        <v>237.5</v>
      </c>
      <c r="C58" s="84"/>
      <c r="D58" s="84"/>
      <c r="E58" s="84">
        <v>237.5</v>
      </c>
      <c r="F58" s="84">
        <v>0</v>
      </c>
      <c r="G58" s="72">
        <v>700</v>
      </c>
      <c r="H58" s="72"/>
      <c r="I58" s="72"/>
      <c r="J58" s="72">
        <v>658.52</v>
      </c>
      <c r="K58" s="72">
        <v>41.48</v>
      </c>
      <c r="L58" s="92" t="s">
        <v>112</v>
      </c>
      <c r="M58" s="86"/>
      <c r="N58" s="86"/>
      <c r="O58" s="86"/>
      <c r="P58" s="86"/>
      <c r="Q58" s="108">
        <v>700</v>
      </c>
      <c r="R58" s="76">
        <v>800</v>
      </c>
      <c r="S58" s="74" t="s">
        <v>237</v>
      </c>
      <c r="T58" s="74" t="s">
        <v>232</v>
      </c>
      <c r="U58" s="74" t="s">
        <v>236</v>
      </c>
      <c r="V58" s="73" t="s">
        <v>236</v>
      </c>
      <c r="W58" s="105">
        <v>800</v>
      </c>
    </row>
    <row r="59" spans="1:23" s="3" customFormat="1" x14ac:dyDescent="0.2">
      <c r="A59" s="13" t="s">
        <v>155</v>
      </c>
      <c r="B59" s="88" t="s">
        <v>112</v>
      </c>
      <c r="C59" s="84"/>
      <c r="D59" s="84"/>
      <c r="E59" s="84"/>
      <c r="F59" s="84"/>
      <c r="G59" s="75" t="s">
        <v>112</v>
      </c>
      <c r="H59" s="72"/>
      <c r="I59" s="72"/>
      <c r="J59" s="72"/>
      <c r="K59" s="72"/>
      <c r="L59" s="92" t="s">
        <v>112</v>
      </c>
      <c r="M59" s="86">
        <v>250</v>
      </c>
      <c r="N59" s="86"/>
      <c r="O59" s="86">
        <v>250</v>
      </c>
      <c r="P59" s="86">
        <v>0</v>
      </c>
      <c r="Q59" s="108">
        <v>162</v>
      </c>
      <c r="R59" s="76">
        <v>300</v>
      </c>
      <c r="S59" s="74" t="s">
        <v>237</v>
      </c>
      <c r="T59" s="74" t="s">
        <v>232</v>
      </c>
      <c r="U59" s="74"/>
      <c r="V59" s="73" t="s">
        <v>321</v>
      </c>
      <c r="W59" s="105">
        <v>0</v>
      </c>
    </row>
    <row r="60" spans="1:23" s="3" customFormat="1" ht="25.5" x14ac:dyDescent="0.2">
      <c r="A60" s="13" t="s">
        <v>24</v>
      </c>
      <c r="B60" s="87">
        <v>2536.5</v>
      </c>
      <c r="C60" s="84"/>
      <c r="D60" s="84"/>
      <c r="E60" s="84">
        <v>2536.5</v>
      </c>
      <c r="F60" s="84">
        <v>0</v>
      </c>
      <c r="G60" s="72">
        <v>1200</v>
      </c>
      <c r="H60" s="72"/>
      <c r="I60" s="72"/>
      <c r="J60" s="72">
        <v>1198.79</v>
      </c>
      <c r="K60" s="72">
        <v>1.21</v>
      </c>
      <c r="L60" s="91">
        <v>1500</v>
      </c>
      <c r="M60" s="86"/>
      <c r="N60" s="86"/>
      <c r="O60" s="86">
        <v>1500</v>
      </c>
      <c r="P60" s="86">
        <v>0</v>
      </c>
      <c r="Q60" s="108">
        <v>1500</v>
      </c>
      <c r="R60" s="76">
        <v>1800</v>
      </c>
      <c r="S60" s="74" t="s">
        <v>237</v>
      </c>
      <c r="T60" s="74" t="s">
        <v>287</v>
      </c>
      <c r="U60" s="74" t="s">
        <v>236</v>
      </c>
      <c r="V60" s="73" t="s">
        <v>236</v>
      </c>
      <c r="W60" s="105">
        <v>1800</v>
      </c>
    </row>
    <row r="61" spans="1:23" s="3" customFormat="1" ht="38.25" x14ac:dyDescent="0.2">
      <c r="A61" s="26" t="s">
        <v>260</v>
      </c>
      <c r="B61" s="88" t="s">
        <v>112</v>
      </c>
      <c r="C61" s="84"/>
      <c r="D61" s="84"/>
      <c r="E61" s="84"/>
      <c r="F61" s="84"/>
      <c r="G61" s="75" t="s">
        <v>112</v>
      </c>
      <c r="H61" s="72"/>
      <c r="I61" s="72"/>
      <c r="J61" s="72"/>
      <c r="K61" s="72"/>
      <c r="L61" s="92" t="s">
        <v>112</v>
      </c>
      <c r="M61" s="86"/>
      <c r="N61" s="86"/>
      <c r="O61" s="86"/>
      <c r="P61" s="86"/>
      <c r="Q61" s="109" t="s">
        <v>112</v>
      </c>
      <c r="R61" s="76"/>
      <c r="S61" s="74"/>
      <c r="T61" s="74" t="s">
        <v>306</v>
      </c>
      <c r="U61" s="74"/>
      <c r="V61" s="73" t="s">
        <v>321</v>
      </c>
      <c r="W61" s="105">
        <v>0</v>
      </c>
    </row>
    <row r="62" spans="1:23" s="3" customFormat="1" ht="38.25" x14ac:dyDescent="0.2">
      <c r="A62" s="26" t="s">
        <v>162</v>
      </c>
      <c r="B62" s="88" t="s">
        <v>112</v>
      </c>
      <c r="C62" s="84"/>
      <c r="D62" s="84"/>
      <c r="E62" s="84"/>
      <c r="F62" s="84"/>
      <c r="G62" s="72">
        <v>350</v>
      </c>
      <c r="H62" s="72"/>
      <c r="I62" s="72"/>
      <c r="J62" s="72">
        <v>0</v>
      </c>
      <c r="K62" s="72">
        <v>350</v>
      </c>
      <c r="L62" s="92" t="s">
        <v>112</v>
      </c>
      <c r="M62" s="86"/>
      <c r="N62" s="86"/>
      <c r="O62" s="86"/>
      <c r="P62" s="86"/>
      <c r="Q62" s="108">
        <v>350</v>
      </c>
      <c r="R62" s="76">
        <v>800</v>
      </c>
      <c r="S62" s="74" t="s">
        <v>237</v>
      </c>
      <c r="T62" s="74" t="s">
        <v>306</v>
      </c>
      <c r="U62" s="74" t="s">
        <v>236</v>
      </c>
      <c r="V62" s="73" t="s">
        <v>236</v>
      </c>
      <c r="W62" s="105">
        <v>350</v>
      </c>
    </row>
    <row r="63" spans="1:23" s="3" customFormat="1" x14ac:dyDescent="0.2">
      <c r="A63" s="26" t="s">
        <v>239</v>
      </c>
      <c r="B63" s="88" t="s">
        <v>112</v>
      </c>
      <c r="C63" s="84"/>
      <c r="D63" s="84"/>
      <c r="E63" s="84"/>
      <c r="F63" s="84"/>
      <c r="G63" s="75" t="s">
        <v>112</v>
      </c>
      <c r="H63" s="72"/>
      <c r="I63" s="72"/>
      <c r="J63" s="72"/>
      <c r="K63" s="72"/>
      <c r="L63" s="91">
        <v>400</v>
      </c>
      <c r="M63" s="86"/>
      <c r="N63" s="86"/>
      <c r="O63" s="86">
        <v>195.92</v>
      </c>
      <c r="P63" s="86">
        <v>204.08</v>
      </c>
      <c r="Q63" s="109" t="s">
        <v>112</v>
      </c>
      <c r="R63" s="76">
        <v>270</v>
      </c>
      <c r="S63" s="74" t="s">
        <v>237</v>
      </c>
      <c r="T63" s="74" t="s">
        <v>232</v>
      </c>
      <c r="U63" s="74" t="s">
        <v>236</v>
      </c>
      <c r="V63" s="73" t="s">
        <v>236</v>
      </c>
      <c r="W63" s="105">
        <v>200</v>
      </c>
    </row>
    <row r="64" spans="1:23" s="3" customFormat="1" ht="38.25" x14ac:dyDescent="0.2">
      <c r="A64" s="13" t="s">
        <v>191</v>
      </c>
      <c r="B64" s="87">
        <v>6555</v>
      </c>
      <c r="C64" s="84"/>
      <c r="D64" s="84"/>
      <c r="E64" s="84">
        <v>6555</v>
      </c>
      <c r="F64" s="84">
        <v>0</v>
      </c>
      <c r="G64" s="72">
        <v>7200</v>
      </c>
      <c r="H64" s="72"/>
      <c r="I64" s="72"/>
      <c r="J64" s="72">
        <v>7200</v>
      </c>
      <c r="K64" s="72">
        <v>0</v>
      </c>
      <c r="L64" s="91">
        <v>7850</v>
      </c>
      <c r="M64" s="86"/>
      <c r="N64" s="86"/>
      <c r="O64" s="86">
        <v>7850</v>
      </c>
      <c r="P64" s="86">
        <v>0</v>
      </c>
      <c r="Q64" s="108">
        <v>8000</v>
      </c>
      <c r="R64" s="76">
        <v>10000</v>
      </c>
      <c r="S64" s="74" t="s">
        <v>237</v>
      </c>
      <c r="T64" s="74" t="s">
        <v>232</v>
      </c>
      <c r="U64" s="74" t="s">
        <v>236</v>
      </c>
      <c r="V64" s="73" t="s">
        <v>236</v>
      </c>
      <c r="W64" s="105">
        <v>9000</v>
      </c>
    </row>
    <row r="65" spans="1:23" s="3" customFormat="1" ht="25.5" x14ac:dyDescent="0.2">
      <c r="A65" s="13" t="s">
        <v>25</v>
      </c>
      <c r="B65" s="87">
        <v>4100</v>
      </c>
      <c r="C65" s="84"/>
      <c r="D65" s="84"/>
      <c r="E65" s="84">
        <v>4100</v>
      </c>
      <c r="F65" s="84">
        <v>0</v>
      </c>
      <c r="G65" s="72">
        <v>4500</v>
      </c>
      <c r="H65" s="72">
        <v>1125</v>
      </c>
      <c r="I65" s="72"/>
      <c r="J65" s="72">
        <v>5625</v>
      </c>
      <c r="K65" s="72">
        <v>0</v>
      </c>
      <c r="L65" s="91">
        <v>4500</v>
      </c>
      <c r="M65" s="86">
        <v>1125</v>
      </c>
      <c r="N65" s="86"/>
      <c r="O65" s="86">
        <v>5625</v>
      </c>
      <c r="P65" s="86">
        <v>0</v>
      </c>
      <c r="Q65" s="108">
        <v>6500</v>
      </c>
      <c r="R65" s="76">
        <v>13000</v>
      </c>
      <c r="S65" s="74" t="s">
        <v>237</v>
      </c>
      <c r="T65" s="74" t="s">
        <v>232</v>
      </c>
      <c r="U65" s="74" t="s">
        <v>236</v>
      </c>
      <c r="V65" s="73" t="s">
        <v>236</v>
      </c>
      <c r="W65" s="105">
        <v>8500</v>
      </c>
    </row>
    <row r="66" spans="1:23" s="3" customFormat="1" ht="38.25" x14ac:dyDescent="0.2">
      <c r="A66" s="13" t="s">
        <v>26</v>
      </c>
      <c r="B66" s="87">
        <v>2800</v>
      </c>
      <c r="C66" s="84"/>
      <c r="D66" s="84"/>
      <c r="E66" s="84">
        <v>2400</v>
      </c>
      <c r="F66" s="84">
        <v>400</v>
      </c>
      <c r="G66" s="72">
        <v>4000</v>
      </c>
      <c r="H66" s="72"/>
      <c r="I66" s="72"/>
      <c r="J66" s="72">
        <v>4000</v>
      </c>
      <c r="K66" s="72">
        <v>0</v>
      </c>
      <c r="L66" s="91">
        <v>3800</v>
      </c>
      <c r="M66" s="86"/>
      <c r="N66" s="86"/>
      <c r="O66" s="86">
        <v>0</v>
      </c>
      <c r="P66" s="86">
        <v>3800</v>
      </c>
      <c r="Q66" s="108">
        <v>4000</v>
      </c>
      <c r="R66" s="76">
        <v>7500</v>
      </c>
      <c r="S66" s="74" t="s">
        <v>237</v>
      </c>
      <c r="T66" s="74" t="s">
        <v>306</v>
      </c>
      <c r="U66" s="74" t="s">
        <v>236</v>
      </c>
      <c r="V66" s="73" t="s">
        <v>236</v>
      </c>
      <c r="W66" s="105">
        <v>3800</v>
      </c>
    </row>
    <row r="67" spans="1:23" s="3" customFormat="1" x14ac:dyDescent="0.2">
      <c r="A67" s="13" t="s">
        <v>27</v>
      </c>
      <c r="B67" s="87">
        <v>1805</v>
      </c>
      <c r="C67" s="84"/>
      <c r="D67" s="84"/>
      <c r="E67" s="84">
        <v>65.5</v>
      </c>
      <c r="F67" s="84">
        <v>1739.5</v>
      </c>
      <c r="G67" s="72">
        <v>2000</v>
      </c>
      <c r="H67" s="72"/>
      <c r="I67" s="72"/>
      <c r="J67" s="72">
        <v>313.5</v>
      </c>
      <c r="K67" s="72">
        <v>1686.5</v>
      </c>
      <c r="L67" s="91">
        <v>800</v>
      </c>
      <c r="M67" s="86"/>
      <c r="N67" s="86"/>
      <c r="O67" s="86">
        <v>285</v>
      </c>
      <c r="P67" s="86">
        <v>515</v>
      </c>
      <c r="Q67" s="108">
        <v>360</v>
      </c>
      <c r="R67" s="76">
        <v>1653</v>
      </c>
      <c r="S67" s="74" t="s">
        <v>237</v>
      </c>
      <c r="T67" s="74"/>
      <c r="U67" s="74"/>
      <c r="V67" s="73" t="s">
        <v>321</v>
      </c>
      <c r="W67" s="105">
        <v>0</v>
      </c>
    </row>
    <row r="68" spans="1:23" s="3" customFormat="1" x14ac:dyDescent="0.2">
      <c r="A68" s="26" t="s">
        <v>28</v>
      </c>
      <c r="B68" s="87">
        <v>570</v>
      </c>
      <c r="C68" s="84"/>
      <c r="D68" s="84">
        <v>114</v>
      </c>
      <c r="E68" s="84">
        <v>456</v>
      </c>
      <c r="F68" s="84">
        <v>0</v>
      </c>
      <c r="G68" s="72">
        <v>800</v>
      </c>
      <c r="H68" s="72"/>
      <c r="I68" s="72"/>
      <c r="J68" s="72">
        <v>0</v>
      </c>
      <c r="K68" s="72">
        <v>800</v>
      </c>
      <c r="L68" s="91">
        <v>300</v>
      </c>
      <c r="M68" s="86"/>
      <c r="N68" s="86"/>
      <c r="O68" s="86">
        <v>207</v>
      </c>
      <c r="P68" s="86">
        <v>93</v>
      </c>
      <c r="Q68" s="108">
        <v>200</v>
      </c>
      <c r="R68" s="76">
        <v>300</v>
      </c>
      <c r="S68" s="74" t="s">
        <v>237</v>
      </c>
      <c r="T68" s="74" t="s">
        <v>232</v>
      </c>
      <c r="U68" s="74" t="s">
        <v>236</v>
      </c>
      <c r="V68" s="73" t="s">
        <v>236</v>
      </c>
      <c r="W68" s="105">
        <v>150</v>
      </c>
    </row>
    <row r="69" spans="1:23" s="3" customFormat="1" x14ac:dyDescent="0.2">
      <c r="A69" s="26" t="s">
        <v>29</v>
      </c>
      <c r="B69" s="87">
        <v>250</v>
      </c>
      <c r="C69" s="84"/>
      <c r="D69" s="84"/>
      <c r="E69" s="84">
        <v>191.73</v>
      </c>
      <c r="F69" s="84">
        <v>58.27</v>
      </c>
      <c r="G69" s="72">
        <v>250</v>
      </c>
      <c r="H69" s="72"/>
      <c r="I69" s="72"/>
      <c r="J69" s="72">
        <v>149.47999999999999</v>
      </c>
      <c r="K69" s="72">
        <v>100.52</v>
      </c>
      <c r="L69" s="91">
        <v>350</v>
      </c>
      <c r="M69" s="86"/>
      <c r="N69" s="86"/>
      <c r="O69" s="86">
        <v>100.61</v>
      </c>
      <c r="P69" s="86">
        <v>249.39</v>
      </c>
      <c r="Q69" s="108">
        <v>180</v>
      </c>
      <c r="R69" s="76">
        <v>350</v>
      </c>
      <c r="S69" s="74" t="s">
        <v>237</v>
      </c>
      <c r="T69" s="74" t="s">
        <v>232</v>
      </c>
      <c r="U69" s="74" t="s">
        <v>236</v>
      </c>
      <c r="V69" s="73" t="s">
        <v>236</v>
      </c>
      <c r="W69" s="105">
        <v>100</v>
      </c>
    </row>
    <row r="70" spans="1:23" s="3" customFormat="1" x14ac:dyDescent="0.2">
      <c r="A70" s="13" t="s">
        <v>30</v>
      </c>
      <c r="B70" s="87">
        <v>1425</v>
      </c>
      <c r="C70" s="84"/>
      <c r="D70" s="84"/>
      <c r="E70" s="84">
        <v>1331.12</v>
      </c>
      <c r="F70" s="84">
        <v>93.88</v>
      </c>
      <c r="G70" s="72">
        <v>1750</v>
      </c>
      <c r="H70" s="72"/>
      <c r="I70" s="72"/>
      <c r="J70" s="72">
        <v>1665.54</v>
      </c>
      <c r="K70" s="72">
        <v>84.46</v>
      </c>
      <c r="L70" s="91">
        <v>2000</v>
      </c>
      <c r="M70" s="86"/>
      <c r="N70" s="86"/>
      <c r="O70" s="86">
        <v>1859.4</v>
      </c>
      <c r="P70" s="86">
        <v>140.6</v>
      </c>
      <c r="Q70" s="108">
        <v>1575</v>
      </c>
      <c r="R70" s="76">
        <v>3000</v>
      </c>
      <c r="S70" s="74" t="s">
        <v>237</v>
      </c>
      <c r="T70" s="74" t="s">
        <v>232</v>
      </c>
      <c r="U70" s="74" t="s">
        <v>236</v>
      </c>
      <c r="V70" s="73" t="s">
        <v>236</v>
      </c>
      <c r="W70" s="105">
        <v>1800</v>
      </c>
    </row>
    <row r="71" spans="1:23" s="3" customFormat="1" ht="38.25" x14ac:dyDescent="0.2">
      <c r="A71" s="13" t="s">
        <v>31</v>
      </c>
      <c r="B71" s="87">
        <v>456</v>
      </c>
      <c r="C71" s="84"/>
      <c r="D71" s="84"/>
      <c r="E71" s="84">
        <v>25</v>
      </c>
      <c r="F71" s="84">
        <v>431</v>
      </c>
      <c r="G71" s="72">
        <v>300</v>
      </c>
      <c r="H71" s="72"/>
      <c r="I71" s="72">
        <v>99.99</v>
      </c>
      <c r="J71" s="72">
        <v>0</v>
      </c>
      <c r="K71" s="72">
        <v>200.01</v>
      </c>
      <c r="L71" s="91">
        <v>200</v>
      </c>
      <c r="M71" s="86"/>
      <c r="N71" s="86">
        <v>133.32</v>
      </c>
      <c r="O71" s="86">
        <v>66.680000000000007</v>
      </c>
      <c r="P71" s="86">
        <v>0</v>
      </c>
      <c r="Q71" s="108">
        <v>150</v>
      </c>
      <c r="R71" s="76"/>
      <c r="S71" s="74"/>
      <c r="T71" s="74" t="s">
        <v>306</v>
      </c>
      <c r="U71" s="74"/>
      <c r="V71" s="73" t="s">
        <v>321</v>
      </c>
      <c r="W71" s="105">
        <v>0</v>
      </c>
    </row>
    <row r="72" spans="1:23" s="3" customFormat="1" ht="25.5" x14ac:dyDescent="0.2">
      <c r="A72" s="13" t="s">
        <v>32</v>
      </c>
      <c r="B72" s="87">
        <v>1520</v>
      </c>
      <c r="C72" s="84"/>
      <c r="D72" s="84"/>
      <c r="E72" s="84">
        <v>1520</v>
      </c>
      <c r="F72" s="84">
        <v>0</v>
      </c>
      <c r="G72" s="72">
        <v>2100</v>
      </c>
      <c r="H72" s="72"/>
      <c r="I72" s="72"/>
      <c r="J72" s="72">
        <v>1009.5</v>
      </c>
      <c r="K72" s="72">
        <v>1090.5</v>
      </c>
      <c r="L72" s="91">
        <v>3000</v>
      </c>
      <c r="M72" s="86"/>
      <c r="N72" s="86"/>
      <c r="O72" s="86">
        <v>3000</v>
      </c>
      <c r="P72" s="86">
        <v>0</v>
      </c>
      <c r="Q72" s="108">
        <v>1600</v>
      </c>
      <c r="R72" s="76">
        <v>12000</v>
      </c>
      <c r="S72" s="74" t="s">
        <v>237</v>
      </c>
      <c r="T72" s="74" t="s">
        <v>232</v>
      </c>
      <c r="U72" s="74" t="s">
        <v>236</v>
      </c>
      <c r="V72" s="73" t="s">
        <v>236</v>
      </c>
      <c r="W72" s="105">
        <v>2000</v>
      </c>
    </row>
    <row r="73" spans="1:23" s="3" customFormat="1" ht="25.5" x14ac:dyDescent="0.2">
      <c r="A73" s="13" t="s">
        <v>129</v>
      </c>
      <c r="B73" s="87">
        <v>171</v>
      </c>
      <c r="C73" s="84"/>
      <c r="D73" s="84"/>
      <c r="E73" s="84">
        <v>100</v>
      </c>
      <c r="F73" s="84">
        <v>71</v>
      </c>
      <c r="G73" s="72">
        <v>200</v>
      </c>
      <c r="H73" s="72"/>
      <c r="I73" s="72"/>
      <c r="J73" s="72">
        <v>0</v>
      </c>
      <c r="K73" s="72">
        <v>200</v>
      </c>
      <c r="L73" s="91">
        <v>200</v>
      </c>
      <c r="M73" s="86"/>
      <c r="N73" s="86"/>
      <c r="O73" s="86">
        <v>120.89</v>
      </c>
      <c r="P73" s="86">
        <v>79.11</v>
      </c>
      <c r="Q73" s="108">
        <v>150</v>
      </c>
      <c r="R73" s="76">
        <v>500</v>
      </c>
      <c r="S73" s="74" t="s">
        <v>237</v>
      </c>
      <c r="T73" s="74" t="s">
        <v>232</v>
      </c>
      <c r="U73" s="74" t="s">
        <v>236</v>
      </c>
      <c r="V73" s="73" t="s">
        <v>236</v>
      </c>
      <c r="W73" s="105">
        <v>100</v>
      </c>
    </row>
    <row r="74" spans="1:23" s="3" customFormat="1" ht="51" x14ac:dyDescent="0.2">
      <c r="A74" s="13" t="s">
        <v>192</v>
      </c>
      <c r="B74" s="87">
        <v>855</v>
      </c>
      <c r="C74" s="84"/>
      <c r="D74" s="84"/>
      <c r="E74" s="84">
        <v>854.83</v>
      </c>
      <c r="F74" s="84">
        <v>0.17</v>
      </c>
      <c r="G74" s="72">
        <v>900</v>
      </c>
      <c r="H74" s="72"/>
      <c r="I74" s="72"/>
      <c r="J74" s="72">
        <v>897.81</v>
      </c>
      <c r="K74" s="72">
        <v>2.19</v>
      </c>
      <c r="L74" s="91">
        <v>1250</v>
      </c>
      <c r="M74" s="86"/>
      <c r="N74" s="86"/>
      <c r="O74" s="86">
        <v>354.75</v>
      </c>
      <c r="P74" s="86">
        <v>895.25</v>
      </c>
      <c r="Q74" s="108">
        <v>1350</v>
      </c>
      <c r="R74" s="76">
        <v>1800</v>
      </c>
      <c r="S74" s="74" t="s">
        <v>237</v>
      </c>
      <c r="T74" s="74" t="s">
        <v>295</v>
      </c>
      <c r="U74" s="74" t="s">
        <v>236</v>
      </c>
      <c r="V74" s="73" t="s">
        <v>236</v>
      </c>
      <c r="W74" s="105">
        <v>800</v>
      </c>
    </row>
    <row r="75" spans="1:23" s="3" customFormat="1" ht="38.25" x14ac:dyDescent="0.2">
      <c r="A75" s="12" t="s">
        <v>115</v>
      </c>
      <c r="B75" s="87">
        <v>1520</v>
      </c>
      <c r="C75" s="84"/>
      <c r="D75" s="84"/>
      <c r="E75" s="84">
        <v>1520</v>
      </c>
      <c r="F75" s="84">
        <v>0</v>
      </c>
      <c r="G75" s="72">
        <v>1800</v>
      </c>
      <c r="H75" s="72"/>
      <c r="I75" s="72"/>
      <c r="J75" s="72">
        <v>27.4</v>
      </c>
      <c r="K75" s="72">
        <v>1772.6</v>
      </c>
      <c r="L75" s="91">
        <v>1500</v>
      </c>
      <c r="M75" s="86">
        <v>325</v>
      </c>
      <c r="N75" s="86"/>
      <c r="O75" s="86">
        <v>1810.47</v>
      </c>
      <c r="P75" s="86">
        <v>14.53</v>
      </c>
      <c r="Q75" s="108">
        <v>800</v>
      </c>
      <c r="R75" s="76">
        <v>5300</v>
      </c>
      <c r="S75" s="74" t="s">
        <v>237</v>
      </c>
      <c r="T75" s="74" t="s">
        <v>306</v>
      </c>
      <c r="U75" s="74" t="s">
        <v>236</v>
      </c>
      <c r="V75" s="73" t="s">
        <v>236</v>
      </c>
      <c r="W75" s="105">
        <v>1600</v>
      </c>
    </row>
    <row r="76" spans="1:23" s="3" customFormat="1" x14ac:dyDescent="0.2">
      <c r="A76" s="28" t="s">
        <v>263</v>
      </c>
      <c r="B76" s="88" t="s">
        <v>112</v>
      </c>
      <c r="C76" s="84"/>
      <c r="D76" s="84"/>
      <c r="E76" s="84"/>
      <c r="F76" s="84"/>
      <c r="G76" s="75" t="s">
        <v>112</v>
      </c>
      <c r="H76" s="72"/>
      <c r="I76" s="72"/>
      <c r="J76" s="72"/>
      <c r="K76" s="72"/>
      <c r="L76" s="92" t="s">
        <v>112</v>
      </c>
      <c r="M76" s="86"/>
      <c r="N76" s="86"/>
      <c r="O76" s="86"/>
      <c r="P76" s="86"/>
      <c r="Q76" s="109" t="s">
        <v>112</v>
      </c>
      <c r="R76" s="76">
        <v>150</v>
      </c>
      <c r="S76" s="74" t="s">
        <v>237</v>
      </c>
      <c r="T76" s="74" t="s">
        <v>232</v>
      </c>
      <c r="U76" s="74" t="s">
        <v>236</v>
      </c>
      <c r="V76" s="73" t="s">
        <v>236</v>
      </c>
      <c r="W76" s="105">
        <v>150</v>
      </c>
    </row>
    <row r="77" spans="1:23" s="3" customFormat="1" ht="38.25" x14ac:dyDescent="0.2">
      <c r="A77" s="28" t="s">
        <v>255</v>
      </c>
      <c r="B77" s="87">
        <v>475</v>
      </c>
      <c r="C77" s="84"/>
      <c r="D77" s="84"/>
      <c r="E77" s="84">
        <v>0</v>
      </c>
      <c r="F77" s="84">
        <v>475</v>
      </c>
      <c r="G77" s="72">
        <v>380</v>
      </c>
      <c r="H77" s="72"/>
      <c r="I77" s="72"/>
      <c r="J77" s="72">
        <v>0</v>
      </c>
      <c r="K77" s="72">
        <v>380</v>
      </c>
      <c r="L77" s="92" t="s">
        <v>112</v>
      </c>
      <c r="M77" s="86"/>
      <c r="N77" s="86"/>
      <c r="O77" s="86"/>
      <c r="P77" s="86"/>
      <c r="Q77" s="109" t="s">
        <v>112</v>
      </c>
      <c r="R77" s="76"/>
      <c r="S77" s="74"/>
      <c r="T77" s="74" t="s">
        <v>306</v>
      </c>
      <c r="U77" s="74"/>
      <c r="V77" s="73" t="s">
        <v>321</v>
      </c>
      <c r="W77" s="105">
        <v>0</v>
      </c>
    </row>
    <row r="78" spans="1:23" s="3" customFormat="1" ht="51" x14ac:dyDescent="0.2">
      <c r="A78" s="13" t="s">
        <v>33</v>
      </c>
      <c r="B78" s="89">
        <v>3325</v>
      </c>
      <c r="C78" s="84"/>
      <c r="D78" s="84"/>
      <c r="E78" s="84">
        <v>2358.31</v>
      </c>
      <c r="F78" s="84">
        <v>966.69</v>
      </c>
      <c r="G78" s="72">
        <v>3500</v>
      </c>
      <c r="H78" s="72"/>
      <c r="I78" s="72"/>
      <c r="J78" s="72">
        <v>3458.93</v>
      </c>
      <c r="K78" s="72">
        <v>41.07</v>
      </c>
      <c r="L78" s="91">
        <v>3000</v>
      </c>
      <c r="M78" s="90"/>
      <c r="N78" s="90"/>
      <c r="O78" s="90">
        <v>3000</v>
      </c>
      <c r="P78" s="90">
        <v>0</v>
      </c>
      <c r="Q78" s="108">
        <v>3500</v>
      </c>
      <c r="R78" s="76">
        <v>4000</v>
      </c>
      <c r="S78" s="74" t="s">
        <v>237</v>
      </c>
      <c r="T78" s="74" t="s">
        <v>237</v>
      </c>
      <c r="U78" s="74" t="s">
        <v>236</v>
      </c>
      <c r="V78" s="73" t="s">
        <v>236</v>
      </c>
      <c r="W78" s="105">
        <v>4000</v>
      </c>
    </row>
    <row r="79" spans="1:23" s="3" customFormat="1" x14ac:dyDescent="0.2">
      <c r="A79" s="13" t="s">
        <v>34</v>
      </c>
      <c r="B79" s="87">
        <v>8550</v>
      </c>
      <c r="C79" s="84">
        <v>500</v>
      </c>
      <c r="D79" s="84"/>
      <c r="E79" s="84">
        <v>9050</v>
      </c>
      <c r="F79" s="84">
        <v>0</v>
      </c>
      <c r="G79" s="72">
        <v>9200</v>
      </c>
      <c r="H79" s="72">
        <v>2300</v>
      </c>
      <c r="I79" s="72"/>
      <c r="J79" s="72">
        <v>9271.59</v>
      </c>
      <c r="K79" s="72">
        <v>2228.41</v>
      </c>
      <c r="L79" s="91">
        <v>10000</v>
      </c>
      <c r="M79" s="86"/>
      <c r="N79" s="86"/>
      <c r="O79" s="86">
        <v>5162.5</v>
      </c>
      <c r="P79" s="86">
        <v>4837.5</v>
      </c>
      <c r="Q79" s="108">
        <v>9000</v>
      </c>
      <c r="R79" s="76">
        <v>12000</v>
      </c>
      <c r="S79" s="74" t="s">
        <v>237</v>
      </c>
      <c r="T79" s="74" t="s">
        <v>232</v>
      </c>
      <c r="U79" s="74" t="s">
        <v>236</v>
      </c>
      <c r="V79" s="73" t="s">
        <v>236</v>
      </c>
      <c r="W79" s="105">
        <v>5000</v>
      </c>
    </row>
    <row r="80" spans="1:23" s="3" customFormat="1" ht="25.5" x14ac:dyDescent="0.2">
      <c r="A80" s="13" t="s">
        <v>35</v>
      </c>
      <c r="B80" s="87">
        <v>237.5</v>
      </c>
      <c r="C80" s="84"/>
      <c r="D80" s="84"/>
      <c r="E80" s="84">
        <v>0</v>
      </c>
      <c r="F80" s="84">
        <v>237.5</v>
      </c>
      <c r="G80" s="72">
        <v>400</v>
      </c>
      <c r="H80" s="72"/>
      <c r="I80" s="72">
        <v>266.64</v>
      </c>
      <c r="J80" s="72"/>
      <c r="K80" s="72">
        <v>133.36000000000001</v>
      </c>
      <c r="L80" s="92" t="s">
        <v>112</v>
      </c>
      <c r="M80" s="86"/>
      <c r="N80" s="86"/>
      <c r="O80" s="86"/>
      <c r="P80" s="86"/>
      <c r="Q80" s="108">
        <v>180</v>
      </c>
      <c r="R80" s="76">
        <v>1500</v>
      </c>
      <c r="S80" s="74" t="s">
        <v>237</v>
      </c>
      <c r="T80" s="74" t="s">
        <v>232</v>
      </c>
      <c r="U80" s="74"/>
      <c r="V80" s="73" t="s">
        <v>321</v>
      </c>
      <c r="W80" s="105">
        <v>0</v>
      </c>
    </row>
    <row r="81" spans="1:23" s="3" customFormat="1" ht="51" x14ac:dyDescent="0.2">
      <c r="A81" s="13" t="s">
        <v>253</v>
      </c>
      <c r="B81" s="87">
        <v>1900</v>
      </c>
      <c r="C81" s="84"/>
      <c r="D81" s="84"/>
      <c r="E81" s="84">
        <v>1900</v>
      </c>
      <c r="F81" s="84">
        <v>0</v>
      </c>
      <c r="G81" s="72">
        <v>2200</v>
      </c>
      <c r="H81" s="72"/>
      <c r="I81" s="72">
        <v>733.26</v>
      </c>
      <c r="J81" s="72">
        <v>1466.74</v>
      </c>
      <c r="K81" s="72">
        <v>0</v>
      </c>
      <c r="L81" s="91">
        <v>3000</v>
      </c>
      <c r="M81" s="86"/>
      <c r="N81" s="86"/>
      <c r="O81" s="86">
        <v>3000</v>
      </c>
      <c r="P81" s="86">
        <v>0</v>
      </c>
      <c r="Q81" s="108">
        <v>3500</v>
      </c>
      <c r="R81" s="76">
        <v>4000</v>
      </c>
      <c r="S81" s="74" t="s">
        <v>237</v>
      </c>
      <c r="T81" s="74" t="s">
        <v>237</v>
      </c>
      <c r="U81" s="74" t="s">
        <v>236</v>
      </c>
      <c r="V81" s="73" t="s">
        <v>236</v>
      </c>
      <c r="W81" s="105">
        <v>4000</v>
      </c>
    </row>
    <row r="82" spans="1:23" s="3" customFormat="1" ht="25.5" x14ac:dyDescent="0.2">
      <c r="A82" s="26" t="s">
        <v>272</v>
      </c>
      <c r="B82" s="88" t="s">
        <v>112</v>
      </c>
      <c r="C82" s="84"/>
      <c r="D82" s="84"/>
      <c r="E82" s="84"/>
      <c r="F82" s="84"/>
      <c r="G82" s="75" t="s">
        <v>112</v>
      </c>
      <c r="H82" s="72"/>
      <c r="I82" s="72"/>
      <c r="J82" s="72"/>
      <c r="K82" s="72"/>
      <c r="L82" s="92" t="s">
        <v>112</v>
      </c>
      <c r="M82" s="86"/>
      <c r="N82" s="86"/>
      <c r="O82" s="86"/>
      <c r="P82" s="86"/>
      <c r="Q82" s="109" t="s">
        <v>112</v>
      </c>
      <c r="R82" s="76">
        <v>550</v>
      </c>
      <c r="S82" s="74" t="s">
        <v>315</v>
      </c>
      <c r="T82" s="74" t="s">
        <v>237</v>
      </c>
      <c r="U82" s="74" t="s">
        <v>236</v>
      </c>
      <c r="V82" s="73" t="s">
        <v>236</v>
      </c>
      <c r="W82" s="105">
        <v>500</v>
      </c>
    </row>
    <row r="83" spans="1:23" s="3" customFormat="1" ht="25.5" x14ac:dyDescent="0.2">
      <c r="A83" s="13" t="s">
        <v>36</v>
      </c>
      <c r="B83" s="87">
        <v>475</v>
      </c>
      <c r="C83" s="84"/>
      <c r="D83" s="84"/>
      <c r="E83" s="84">
        <v>452.25</v>
      </c>
      <c r="F83" s="84">
        <v>22.75</v>
      </c>
      <c r="G83" s="72">
        <v>950</v>
      </c>
      <c r="H83" s="72"/>
      <c r="I83" s="72"/>
      <c r="J83" s="72">
        <v>767.46</v>
      </c>
      <c r="K83" s="72">
        <v>182.54</v>
      </c>
      <c r="L83" s="91">
        <v>900</v>
      </c>
      <c r="M83" s="86"/>
      <c r="N83" s="86"/>
      <c r="O83" s="86">
        <v>900</v>
      </c>
      <c r="P83" s="86">
        <v>0</v>
      </c>
      <c r="Q83" s="108">
        <v>1000.8</v>
      </c>
      <c r="R83" s="76">
        <v>5048</v>
      </c>
      <c r="S83" s="74" t="s">
        <v>237</v>
      </c>
      <c r="T83" s="74" t="s">
        <v>232</v>
      </c>
      <c r="U83" s="74" t="s">
        <v>236</v>
      </c>
      <c r="V83" s="73" t="s">
        <v>236</v>
      </c>
      <c r="W83" s="105">
        <v>1200</v>
      </c>
    </row>
    <row r="84" spans="1:23" s="3" customFormat="1" ht="38.25" x14ac:dyDescent="0.2">
      <c r="A84" s="13" t="s">
        <v>174</v>
      </c>
      <c r="B84" s="87">
        <v>1330</v>
      </c>
      <c r="C84" s="84">
        <v>332.5</v>
      </c>
      <c r="D84" s="84"/>
      <c r="E84" s="84">
        <v>1662.5</v>
      </c>
      <c r="F84" s="84">
        <v>0</v>
      </c>
      <c r="G84" s="72">
        <v>1700</v>
      </c>
      <c r="H84" s="72"/>
      <c r="I84" s="72"/>
      <c r="J84" s="72">
        <v>1700</v>
      </c>
      <c r="K84" s="72">
        <v>0</v>
      </c>
      <c r="L84" s="91">
        <v>2100</v>
      </c>
      <c r="M84" s="86"/>
      <c r="N84" s="86"/>
      <c r="O84" s="86">
        <v>2100</v>
      </c>
      <c r="P84" s="86">
        <v>0</v>
      </c>
      <c r="Q84" s="108">
        <v>2250</v>
      </c>
      <c r="R84" s="76">
        <v>2800</v>
      </c>
      <c r="S84" s="74" t="s">
        <v>316</v>
      </c>
      <c r="T84" s="74" t="s">
        <v>303</v>
      </c>
      <c r="U84" s="74" t="s">
        <v>236</v>
      </c>
      <c r="V84" s="73" t="s">
        <v>236</v>
      </c>
      <c r="W84" s="105">
        <v>2800</v>
      </c>
    </row>
    <row r="85" spans="1:23" s="3" customFormat="1" x14ac:dyDescent="0.2">
      <c r="A85" s="13" t="s">
        <v>37</v>
      </c>
      <c r="B85" s="87">
        <v>7125</v>
      </c>
      <c r="C85" s="84"/>
      <c r="D85" s="84"/>
      <c r="E85" s="84">
        <v>7089.85</v>
      </c>
      <c r="F85" s="84">
        <v>35.15</v>
      </c>
      <c r="G85" s="72">
        <v>7500</v>
      </c>
      <c r="H85" s="72"/>
      <c r="I85" s="72"/>
      <c r="J85" s="72">
        <v>7495.24</v>
      </c>
      <c r="K85" s="72">
        <v>4.76</v>
      </c>
      <c r="L85" s="91">
        <v>8000</v>
      </c>
      <c r="M85" s="86"/>
      <c r="N85" s="86"/>
      <c r="O85" s="86">
        <v>8000</v>
      </c>
      <c r="P85" s="86">
        <v>0</v>
      </c>
      <c r="Q85" s="108">
        <v>7500</v>
      </c>
      <c r="R85" s="76">
        <v>8500</v>
      </c>
      <c r="S85" s="74" t="s">
        <v>237</v>
      </c>
      <c r="T85" s="74" t="s">
        <v>232</v>
      </c>
      <c r="U85" s="74" t="s">
        <v>236</v>
      </c>
      <c r="V85" s="73" t="s">
        <v>236</v>
      </c>
      <c r="W85" s="105">
        <v>8500</v>
      </c>
    </row>
    <row r="86" spans="1:23" s="3" customFormat="1" ht="25.5" x14ac:dyDescent="0.2">
      <c r="A86" s="13" t="s">
        <v>38</v>
      </c>
      <c r="B86" s="87">
        <v>2850</v>
      </c>
      <c r="C86" s="84"/>
      <c r="D86" s="84"/>
      <c r="E86" s="84">
        <v>2561.38</v>
      </c>
      <c r="F86" s="84">
        <v>288.62</v>
      </c>
      <c r="G86" s="72">
        <v>3200</v>
      </c>
      <c r="H86" s="72"/>
      <c r="I86" s="72"/>
      <c r="J86" s="72">
        <v>1294.48</v>
      </c>
      <c r="K86" s="72">
        <v>1905.52</v>
      </c>
      <c r="L86" s="91">
        <v>2800</v>
      </c>
      <c r="M86" s="86"/>
      <c r="N86" s="86"/>
      <c r="O86" s="86">
        <v>1678.09</v>
      </c>
      <c r="P86" s="86">
        <v>1121.9100000000001</v>
      </c>
      <c r="Q86" s="108">
        <v>810</v>
      </c>
      <c r="R86" s="76">
        <v>2000</v>
      </c>
      <c r="S86" s="74" t="s">
        <v>237</v>
      </c>
      <c r="T86" s="74" t="s">
        <v>232</v>
      </c>
      <c r="U86" s="74" t="s">
        <v>312</v>
      </c>
      <c r="V86" s="73" t="s">
        <v>236</v>
      </c>
      <c r="W86" s="105">
        <v>1100</v>
      </c>
    </row>
    <row r="87" spans="1:23" s="3" customFormat="1" ht="25.5" x14ac:dyDescent="0.2">
      <c r="A87" s="26" t="s">
        <v>292</v>
      </c>
      <c r="B87" s="88" t="s">
        <v>112</v>
      </c>
      <c r="C87" s="84"/>
      <c r="D87" s="84"/>
      <c r="E87" s="84"/>
      <c r="F87" s="84"/>
      <c r="G87" s="75" t="s">
        <v>112</v>
      </c>
      <c r="H87" s="72"/>
      <c r="I87" s="72"/>
      <c r="J87" s="72"/>
      <c r="K87" s="72"/>
      <c r="L87" s="92" t="s">
        <v>112</v>
      </c>
      <c r="M87" s="86">
        <v>500</v>
      </c>
      <c r="N87" s="86"/>
      <c r="O87" s="86">
        <v>500</v>
      </c>
      <c r="P87" s="86">
        <v>0</v>
      </c>
      <c r="Q87" s="109" t="s">
        <v>112</v>
      </c>
      <c r="R87" s="76">
        <v>500</v>
      </c>
      <c r="S87" s="74" t="s">
        <v>314</v>
      </c>
      <c r="T87" s="74" t="s">
        <v>279</v>
      </c>
      <c r="U87" s="74" t="s">
        <v>236</v>
      </c>
      <c r="V87" s="73" t="s">
        <v>236</v>
      </c>
      <c r="W87" s="105">
        <v>500</v>
      </c>
    </row>
    <row r="88" spans="1:23" s="3" customFormat="1" ht="38.25" x14ac:dyDescent="0.2">
      <c r="A88" s="26" t="s">
        <v>210</v>
      </c>
      <c r="B88" s="88" t="s">
        <v>112</v>
      </c>
      <c r="C88" s="84"/>
      <c r="D88" s="84"/>
      <c r="E88" s="84"/>
      <c r="F88" s="84"/>
      <c r="G88" s="75" t="s">
        <v>112</v>
      </c>
      <c r="H88" s="72"/>
      <c r="I88" s="72"/>
      <c r="J88" s="72"/>
      <c r="K88" s="72"/>
      <c r="L88" s="92" t="s">
        <v>112</v>
      </c>
      <c r="M88" s="86"/>
      <c r="N88" s="86"/>
      <c r="O88" s="86"/>
      <c r="P88" s="86"/>
      <c r="Q88" s="108">
        <v>1250.0999999999999</v>
      </c>
      <c r="R88" s="76">
        <v>2550</v>
      </c>
      <c r="S88" s="74" t="s">
        <v>237</v>
      </c>
      <c r="T88" s="74" t="s">
        <v>232</v>
      </c>
      <c r="U88" s="74" t="s">
        <v>236</v>
      </c>
      <c r="V88" s="73" t="s">
        <v>236</v>
      </c>
      <c r="W88" s="105">
        <v>1250</v>
      </c>
    </row>
    <row r="89" spans="1:23" s="3" customFormat="1" ht="25.5" x14ac:dyDescent="0.2">
      <c r="A89" s="13" t="s">
        <v>39</v>
      </c>
      <c r="B89" s="87">
        <v>14345</v>
      </c>
      <c r="C89" s="84"/>
      <c r="D89" s="84"/>
      <c r="E89" s="84">
        <v>14345</v>
      </c>
      <c r="F89" s="84">
        <v>0</v>
      </c>
      <c r="G89" s="72">
        <v>12500</v>
      </c>
      <c r="H89" s="72"/>
      <c r="I89" s="72"/>
      <c r="J89" s="72">
        <v>12500</v>
      </c>
      <c r="K89" s="72">
        <v>0</v>
      </c>
      <c r="L89" s="91">
        <v>14500</v>
      </c>
      <c r="M89" s="86">
        <v>1142.55</v>
      </c>
      <c r="N89" s="86"/>
      <c r="O89" s="86">
        <v>15642.55</v>
      </c>
      <c r="P89" s="86">
        <v>0</v>
      </c>
      <c r="Q89" s="108">
        <v>16500</v>
      </c>
      <c r="R89" s="76">
        <v>16500</v>
      </c>
      <c r="S89" s="74" t="s">
        <v>279</v>
      </c>
      <c r="T89" s="74" t="s">
        <v>291</v>
      </c>
      <c r="U89" s="74" t="s">
        <v>236</v>
      </c>
      <c r="V89" s="73" t="s">
        <v>236</v>
      </c>
      <c r="W89" s="105">
        <v>12000</v>
      </c>
    </row>
    <row r="90" spans="1:23" s="3" customFormat="1" ht="25.5" x14ac:dyDescent="0.2">
      <c r="A90" s="26" t="s">
        <v>264</v>
      </c>
      <c r="B90" s="88" t="s">
        <v>112</v>
      </c>
      <c r="C90" s="84"/>
      <c r="D90" s="84"/>
      <c r="E90" s="84"/>
      <c r="F90" s="84"/>
      <c r="G90" s="75" t="s">
        <v>112</v>
      </c>
      <c r="H90" s="72"/>
      <c r="I90" s="72"/>
      <c r="J90" s="72"/>
      <c r="K90" s="72"/>
      <c r="L90" s="92" t="s">
        <v>112</v>
      </c>
      <c r="M90" s="86"/>
      <c r="N90" s="86"/>
      <c r="O90" s="86"/>
      <c r="P90" s="86"/>
      <c r="Q90" s="109" t="s">
        <v>112</v>
      </c>
      <c r="R90" s="76">
        <v>2464</v>
      </c>
      <c r="S90" s="74" t="s">
        <v>237</v>
      </c>
      <c r="T90" s="74" t="s">
        <v>232</v>
      </c>
      <c r="U90" s="74" t="s">
        <v>236</v>
      </c>
      <c r="V90" s="73" t="s">
        <v>236</v>
      </c>
      <c r="W90" s="105">
        <v>500</v>
      </c>
    </row>
    <row r="91" spans="1:23" s="3" customFormat="1" x14ac:dyDescent="0.2">
      <c r="A91" s="13" t="s">
        <v>40</v>
      </c>
      <c r="B91" s="87">
        <v>14463.75</v>
      </c>
      <c r="C91" s="84">
        <v>1500</v>
      </c>
      <c r="D91" s="84"/>
      <c r="E91" s="84">
        <v>15963.75</v>
      </c>
      <c r="F91" s="84">
        <v>0</v>
      </c>
      <c r="G91" s="72">
        <v>14500</v>
      </c>
      <c r="H91" s="72"/>
      <c r="I91" s="72"/>
      <c r="J91" s="72">
        <v>14500</v>
      </c>
      <c r="K91" s="72">
        <v>0</v>
      </c>
      <c r="L91" s="91">
        <v>14500</v>
      </c>
      <c r="M91" s="86">
        <v>3625</v>
      </c>
      <c r="N91" s="86"/>
      <c r="O91" s="86">
        <v>18119.150000000001</v>
      </c>
      <c r="P91" s="86">
        <v>5.85</v>
      </c>
      <c r="Q91" s="108">
        <v>15600</v>
      </c>
      <c r="R91" s="76">
        <v>16500</v>
      </c>
      <c r="S91" s="74" t="s">
        <v>237</v>
      </c>
      <c r="T91" s="74" t="s">
        <v>232</v>
      </c>
      <c r="U91" s="74" t="s">
        <v>236</v>
      </c>
      <c r="V91" s="73" t="s">
        <v>236</v>
      </c>
      <c r="W91" s="105">
        <v>15000</v>
      </c>
    </row>
    <row r="92" spans="1:23" s="3" customFormat="1" ht="38.25" x14ac:dyDescent="0.2">
      <c r="A92" s="26" t="s">
        <v>254</v>
      </c>
      <c r="B92" s="88" t="s">
        <v>112</v>
      </c>
      <c r="C92" s="84"/>
      <c r="D92" s="84"/>
      <c r="E92" s="84"/>
      <c r="F92" s="84"/>
      <c r="G92" s="75" t="s">
        <v>112</v>
      </c>
      <c r="H92" s="72"/>
      <c r="I92" s="72"/>
      <c r="J92" s="72"/>
      <c r="K92" s="72"/>
      <c r="L92" s="92" t="s">
        <v>112</v>
      </c>
      <c r="M92" s="86"/>
      <c r="N92" s="86"/>
      <c r="O92" s="86"/>
      <c r="P92" s="86"/>
      <c r="Q92" s="109" t="s">
        <v>112</v>
      </c>
      <c r="R92" s="76">
        <v>2000</v>
      </c>
      <c r="S92" s="74" t="s">
        <v>237</v>
      </c>
      <c r="T92" s="74" t="s">
        <v>306</v>
      </c>
      <c r="U92" s="74" t="s">
        <v>236</v>
      </c>
      <c r="V92" s="73" t="s">
        <v>321</v>
      </c>
      <c r="W92" s="105">
        <v>0</v>
      </c>
    </row>
    <row r="93" spans="1:23" s="3" customFormat="1" ht="25.5" x14ac:dyDescent="0.2">
      <c r="A93" s="13" t="s">
        <v>41</v>
      </c>
      <c r="B93" s="87">
        <v>475</v>
      </c>
      <c r="C93" s="84"/>
      <c r="D93" s="84"/>
      <c r="E93" s="84">
        <v>0</v>
      </c>
      <c r="F93" s="84">
        <v>475</v>
      </c>
      <c r="G93" s="72">
        <v>550</v>
      </c>
      <c r="H93" s="72"/>
      <c r="I93" s="72"/>
      <c r="J93" s="72">
        <v>0</v>
      </c>
      <c r="K93" s="72">
        <v>550</v>
      </c>
      <c r="L93" s="91">
        <v>200</v>
      </c>
      <c r="M93" s="86"/>
      <c r="N93" s="86"/>
      <c r="O93" s="86">
        <v>104.07</v>
      </c>
      <c r="P93" s="86">
        <v>95.93</v>
      </c>
      <c r="Q93" s="109" t="s">
        <v>112</v>
      </c>
      <c r="R93" s="76">
        <v>1500</v>
      </c>
      <c r="S93" s="74" t="s">
        <v>237</v>
      </c>
      <c r="T93" s="74" t="s">
        <v>232</v>
      </c>
      <c r="U93" s="74" t="s">
        <v>236</v>
      </c>
      <c r="V93" s="73" t="s">
        <v>236</v>
      </c>
      <c r="W93" s="105">
        <v>100</v>
      </c>
    </row>
    <row r="94" spans="1:23" s="3" customFormat="1" ht="25.5" x14ac:dyDescent="0.2">
      <c r="A94" s="13" t="s">
        <v>288</v>
      </c>
      <c r="B94" s="88" t="s">
        <v>112</v>
      </c>
      <c r="C94" s="84"/>
      <c r="D94" s="84"/>
      <c r="E94" s="84"/>
      <c r="F94" s="84"/>
      <c r="G94" s="75" t="s">
        <v>112</v>
      </c>
      <c r="H94" s="72"/>
      <c r="I94" s="72"/>
      <c r="J94" s="72"/>
      <c r="K94" s="72"/>
      <c r="L94" s="92" t="s">
        <v>112</v>
      </c>
      <c r="M94" s="86"/>
      <c r="N94" s="86"/>
      <c r="O94" s="86"/>
      <c r="P94" s="86"/>
      <c r="Q94" s="109" t="s">
        <v>112</v>
      </c>
      <c r="R94" s="76">
        <v>3800</v>
      </c>
      <c r="S94" s="74" t="s">
        <v>314</v>
      </c>
      <c r="T94" s="74" t="s">
        <v>279</v>
      </c>
      <c r="U94" s="74" t="s">
        <v>236</v>
      </c>
      <c r="V94" s="73" t="s">
        <v>236</v>
      </c>
      <c r="W94" s="105">
        <v>500</v>
      </c>
    </row>
    <row r="95" spans="1:23" s="3" customFormat="1" ht="38.25" x14ac:dyDescent="0.2">
      <c r="A95" s="26" t="s">
        <v>214</v>
      </c>
      <c r="B95" s="88" t="s">
        <v>112</v>
      </c>
      <c r="C95" s="84"/>
      <c r="D95" s="84"/>
      <c r="E95" s="84"/>
      <c r="F95" s="84"/>
      <c r="G95" s="75" t="s">
        <v>112</v>
      </c>
      <c r="H95" s="72"/>
      <c r="I95" s="72"/>
      <c r="J95" s="72"/>
      <c r="K95" s="72"/>
      <c r="L95" s="92" t="s">
        <v>112</v>
      </c>
      <c r="M95" s="86"/>
      <c r="N95" s="86"/>
      <c r="O95" s="86"/>
      <c r="P95" s="86"/>
      <c r="Q95" s="109" t="s">
        <v>112</v>
      </c>
      <c r="R95" s="76"/>
      <c r="S95" s="74"/>
      <c r="T95" s="74" t="s">
        <v>306</v>
      </c>
      <c r="U95" s="74" t="s">
        <v>319</v>
      </c>
      <c r="V95" s="73" t="s">
        <v>321</v>
      </c>
      <c r="W95" s="105">
        <v>0</v>
      </c>
    </row>
    <row r="96" spans="1:23" s="3" customFormat="1" ht="25.5" x14ac:dyDescent="0.2">
      <c r="A96" s="13" t="s">
        <v>42</v>
      </c>
      <c r="B96" s="87">
        <v>1995</v>
      </c>
      <c r="C96" s="84"/>
      <c r="D96" s="84"/>
      <c r="E96" s="84">
        <v>1995</v>
      </c>
      <c r="F96" s="84">
        <v>0</v>
      </c>
      <c r="G96" s="72">
        <v>2500</v>
      </c>
      <c r="H96" s="72"/>
      <c r="I96" s="72"/>
      <c r="J96" s="72">
        <v>2500</v>
      </c>
      <c r="K96" s="72">
        <v>0</v>
      </c>
      <c r="L96" s="91">
        <v>3000</v>
      </c>
      <c r="M96" s="86"/>
      <c r="N96" s="86"/>
      <c r="O96" s="86">
        <v>2993.71</v>
      </c>
      <c r="P96" s="86">
        <v>6.29</v>
      </c>
      <c r="Q96" s="108">
        <v>3000</v>
      </c>
      <c r="R96" s="76">
        <v>3500</v>
      </c>
      <c r="S96" s="74" t="s">
        <v>237</v>
      </c>
      <c r="T96" s="74" t="s">
        <v>232</v>
      </c>
      <c r="U96" s="74" t="s">
        <v>236</v>
      </c>
      <c r="V96" s="73" t="s">
        <v>236</v>
      </c>
      <c r="W96" s="105">
        <v>3000</v>
      </c>
    </row>
    <row r="97" spans="1:23" s="3" customFormat="1" x14ac:dyDescent="0.2">
      <c r="A97" s="13" t="s">
        <v>43</v>
      </c>
      <c r="B97" s="87">
        <v>14345</v>
      </c>
      <c r="C97" s="84">
        <v>3500</v>
      </c>
      <c r="D97" s="84"/>
      <c r="E97" s="84">
        <v>14810.2</v>
      </c>
      <c r="F97" s="84">
        <v>3034.8</v>
      </c>
      <c r="G97" s="72">
        <v>14500</v>
      </c>
      <c r="H97" s="72">
        <v>500</v>
      </c>
      <c r="I97" s="72"/>
      <c r="J97" s="72">
        <v>14999.99</v>
      </c>
      <c r="K97" s="72">
        <v>0.01</v>
      </c>
      <c r="L97" s="91">
        <v>14500</v>
      </c>
      <c r="M97" s="86">
        <v>3625</v>
      </c>
      <c r="N97" s="86"/>
      <c r="O97" s="86">
        <v>18125</v>
      </c>
      <c r="P97" s="86">
        <v>0</v>
      </c>
      <c r="Q97" s="108">
        <v>16500</v>
      </c>
      <c r="R97" s="76">
        <v>18000</v>
      </c>
      <c r="S97" s="74" t="s">
        <v>237</v>
      </c>
      <c r="T97" s="74" t="s">
        <v>232</v>
      </c>
      <c r="U97" s="74" t="s">
        <v>236</v>
      </c>
      <c r="V97" s="73" t="s">
        <v>236</v>
      </c>
      <c r="W97" s="105">
        <v>15000</v>
      </c>
    </row>
    <row r="98" spans="1:23" s="3" customFormat="1" ht="25.5" x14ac:dyDescent="0.2">
      <c r="A98" s="26" t="s">
        <v>207</v>
      </c>
      <c r="B98" s="88" t="s">
        <v>112</v>
      </c>
      <c r="C98" s="84"/>
      <c r="D98" s="84"/>
      <c r="E98" s="84"/>
      <c r="F98" s="84"/>
      <c r="G98" s="75" t="s">
        <v>112</v>
      </c>
      <c r="H98" s="72"/>
      <c r="I98" s="72"/>
      <c r="J98" s="72"/>
      <c r="K98" s="72"/>
      <c r="L98" s="92" t="s">
        <v>112</v>
      </c>
      <c r="M98" s="86"/>
      <c r="N98" s="86"/>
      <c r="O98" s="86"/>
      <c r="P98" s="86"/>
      <c r="Q98" s="108">
        <v>500</v>
      </c>
      <c r="R98" s="76">
        <v>750</v>
      </c>
      <c r="S98" s="74" t="s">
        <v>314</v>
      </c>
      <c r="T98" s="74" t="s">
        <v>232</v>
      </c>
      <c r="U98" s="74" t="s">
        <v>236</v>
      </c>
      <c r="V98" s="73" t="s">
        <v>236</v>
      </c>
      <c r="W98" s="105">
        <v>750</v>
      </c>
    </row>
    <row r="99" spans="1:23" s="3" customFormat="1" ht="25.5" x14ac:dyDescent="0.2">
      <c r="A99" s="13" t="s">
        <v>44</v>
      </c>
      <c r="B99" s="87">
        <v>5320</v>
      </c>
      <c r="C99" s="84">
        <v>1000</v>
      </c>
      <c r="D99" s="84"/>
      <c r="E99" s="84">
        <v>6320</v>
      </c>
      <c r="F99" s="84">
        <v>0</v>
      </c>
      <c r="G99" s="72">
        <v>6000</v>
      </c>
      <c r="H99" s="72"/>
      <c r="I99" s="72"/>
      <c r="J99" s="72">
        <v>6000</v>
      </c>
      <c r="K99" s="72">
        <v>0</v>
      </c>
      <c r="L99" s="91">
        <v>7000</v>
      </c>
      <c r="M99" s="86">
        <v>1000</v>
      </c>
      <c r="N99" s="86"/>
      <c r="O99" s="86">
        <v>8000</v>
      </c>
      <c r="P99" s="86">
        <v>0</v>
      </c>
      <c r="Q99" s="108">
        <v>6525</v>
      </c>
      <c r="R99" s="76">
        <v>8000</v>
      </c>
      <c r="S99" s="74" t="s">
        <v>314</v>
      </c>
      <c r="T99" s="74" t="s">
        <v>232</v>
      </c>
      <c r="U99" s="74" t="s">
        <v>236</v>
      </c>
      <c r="V99" s="73" t="s">
        <v>236</v>
      </c>
      <c r="W99" s="105">
        <v>7000</v>
      </c>
    </row>
    <row r="100" spans="1:23" s="3" customFormat="1" x14ac:dyDescent="0.2">
      <c r="A100" s="26" t="s">
        <v>259</v>
      </c>
      <c r="B100" s="88" t="s">
        <v>112</v>
      </c>
      <c r="C100" s="84"/>
      <c r="D100" s="84"/>
      <c r="E100" s="84"/>
      <c r="F100" s="84"/>
      <c r="G100" s="72">
        <v>240</v>
      </c>
      <c r="H100" s="72"/>
      <c r="I100" s="72">
        <v>79.989999999999995</v>
      </c>
      <c r="J100" s="72">
        <v>8</v>
      </c>
      <c r="K100" s="72">
        <v>152.01</v>
      </c>
      <c r="L100" s="92" t="s">
        <v>112</v>
      </c>
      <c r="M100" s="86"/>
      <c r="N100" s="86"/>
      <c r="O100" s="86"/>
      <c r="P100" s="86"/>
      <c r="Q100" s="109" t="s">
        <v>112</v>
      </c>
      <c r="R100" s="76">
        <v>1000</v>
      </c>
      <c r="S100" s="74" t="s">
        <v>237</v>
      </c>
      <c r="T100" s="74" t="s">
        <v>232</v>
      </c>
      <c r="U100" s="74" t="s">
        <v>236</v>
      </c>
      <c r="V100" s="73" t="s">
        <v>236</v>
      </c>
      <c r="W100" s="105">
        <v>100</v>
      </c>
    </row>
    <row r="101" spans="1:23" s="3" customFormat="1" ht="25.5" x14ac:dyDescent="0.2">
      <c r="A101" s="13" t="s">
        <v>45</v>
      </c>
      <c r="B101" s="87">
        <v>1852.5</v>
      </c>
      <c r="C101" s="84"/>
      <c r="D101" s="84">
        <v>370.5</v>
      </c>
      <c r="E101" s="84">
        <v>1482</v>
      </c>
      <c r="F101" s="84">
        <v>0</v>
      </c>
      <c r="G101" s="72">
        <v>1900</v>
      </c>
      <c r="H101" s="72"/>
      <c r="I101" s="72"/>
      <c r="J101" s="72">
        <v>1940</v>
      </c>
      <c r="K101" s="72">
        <v>-40</v>
      </c>
      <c r="L101" s="91">
        <v>2200</v>
      </c>
      <c r="M101" s="86"/>
      <c r="N101" s="86"/>
      <c r="O101" s="86">
        <v>2107.5500000000002</v>
      </c>
      <c r="P101" s="86">
        <v>92.45</v>
      </c>
      <c r="Q101" s="108">
        <v>1620</v>
      </c>
      <c r="R101" s="76">
        <v>2025</v>
      </c>
      <c r="S101" s="74" t="s">
        <v>237</v>
      </c>
      <c r="T101" s="74" t="s">
        <v>232</v>
      </c>
      <c r="U101" s="74" t="s">
        <v>236</v>
      </c>
      <c r="V101" s="73" t="s">
        <v>236</v>
      </c>
      <c r="W101" s="105">
        <v>2000</v>
      </c>
    </row>
    <row r="102" spans="1:23" s="3" customFormat="1" x14ac:dyDescent="0.2">
      <c r="A102" s="13" t="s">
        <v>46</v>
      </c>
      <c r="B102" s="87">
        <v>4845</v>
      </c>
      <c r="C102" s="84"/>
      <c r="D102" s="84"/>
      <c r="E102" s="84">
        <v>4845</v>
      </c>
      <c r="F102" s="84">
        <v>0</v>
      </c>
      <c r="G102" s="72">
        <v>5000</v>
      </c>
      <c r="H102" s="72"/>
      <c r="I102" s="72"/>
      <c r="J102" s="72">
        <v>5000</v>
      </c>
      <c r="K102" s="72">
        <v>0</v>
      </c>
      <c r="L102" s="91">
        <v>5000</v>
      </c>
      <c r="M102" s="86"/>
      <c r="N102" s="86"/>
      <c r="O102" s="86">
        <v>5000</v>
      </c>
      <c r="P102" s="86">
        <v>0</v>
      </c>
      <c r="Q102" s="108">
        <v>5000</v>
      </c>
      <c r="R102" s="76">
        <v>5000</v>
      </c>
      <c r="S102" s="74" t="s">
        <v>237</v>
      </c>
      <c r="T102" s="74" t="s">
        <v>232</v>
      </c>
      <c r="U102" s="74" t="s">
        <v>236</v>
      </c>
      <c r="V102" s="73" t="s">
        <v>236</v>
      </c>
      <c r="W102" s="105">
        <v>5000</v>
      </c>
    </row>
    <row r="103" spans="1:23" s="3" customFormat="1" ht="38.25" x14ac:dyDescent="0.2">
      <c r="A103" s="26" t="s">
        <v>204</v>
      </c>
      <c r="B103" s="88" t="s">
        <v>112</v>
      </c>
      <c r="C103" s="84"/>
      <c r="D103" s="84"/>
      <c r="E103" s="84"/>
      <c r="F103" s="84"/>
      <c r="G103" s="75" t="s">
        <v>112</v>
      </c>
      <c r="H103" s="72"/>
      <c r="I103" s="72"/>
      <c r="J103" s="72"/>
      <c r="K103" s="72"/>
      <c r="L103" s="92" t="s">
        <v>112</v>
      </c>
      <c r="M103" s="86"/>
      <c r="N103" s="86"/>
      <c r="O103" s="86"/>
      <c r="P103" s="86"/>
      <c r="Q103" s="109" t="s">
        <v>112</v>
      </c>
      <c r="R103" s="76">
        <v>300</v>
      </c>
      <c r="S103" s="74" t="s">
        <v>237</v>
      </c>
      <c r="T103" s="74" t="s">
        <v>232</v>
      </c>
      <c r="U103" s="74" t="s">
        <v>236</v>
      </c>
      <c r="V103" s="73" t="s">
        <v>236</v>
      </c>
      <c r="W103" s="105">
        <v>500</v>
      </c>
    </row>
    <row r="104" spans="1:23" s="3" customFormat="1" x14ac:dyDescent="0.2">
      <c r="A104" s="26" t="s">
        <v>278</v>
      </c>
      <c r="B104" s="88" t="s">
        <v>112</v>
      </c>
      <c r="C104" s="84"/>
      <c r="D104" s="84"/>
      <c r="E104" s="84"/>
      <c r="F104" s="84"/>
      <c r="G104" s="75" t="s">
        <v>112</v>
      </c>
      <c r="H104" s="72"/>
      <c r="I104" s="72"/>
      <c r="J104" s="72"/>
      <c r="K104" s="72"/>
      <c r="L104" s="92" t="s">
        <v>112</v>
      </c>
      <c r="M104" s="86"/>
      <c r="N104" s="86"/>
      <c r="O104" s="86"/>
      <c r="P104" s="86"/>
      <c r="Q104" s="109" t="s">
        <v>112</v>
      </c>
      <c r="R104" s="76">
        <v>10000</v>
      </c>
      <c r="S104" s="74" t="s">
        <v>237</v>
      </c>
      <c r="T104" s="74" t="s">
        <v>232</v>
      </c>
      <c r="U104" s="74" t="s">
        <v>236</v>
      </c>
      <c r="V104" s="73" t="s">
        <v>236</v>
      </c>
      <c r="W104" s="105">
        <v>500</v>
      </c>
    </row>
    <row r="105" spans="1:23" s="3" customFormat="1" x14ac:dyDescent="0.2">
      <c r="A105" s="13" t="s">
        <v>47</v>
      </c>
      <c r="B105" s="87">
        <v>1425</v>
      </c>
      <c r="C105" s="84"/>
      <c r="D105" s="84"/>
      <c r="E105" s="84">
        <v>1425</v>
      </c>
      <c r="F105" s="84">
        <v>0</v>
      </c>
      <c r="G105" s="72">
        <v>1300</v>
      </c>
      <c r="H105" s="72"/>
      <c r="I105" s="72"/>
      <c r="J105" s="72">
        <v>1243.69</v>
      </c>
      <c r="K105" s="72">
        <v>56.31</v>
      </c>
      <c r="L105" s="91">
        <v>2200</v>
      </c>
      <c r="M105" s="86"/>
      <c r="N105" s="86"/>
      <c r="O105" s="86">
        <v>2200</v>
      </c>
      <c r="P105" s="86">
        <v>0</v>
      </c>
      <c r="Q105" s="108">
        <v>2200</v>
      </c>
      <c r="R105" s="76">
        <v>9600</v>
      </c>
      <c r="S105" s="74" t="s">
        <v>237</v>
      </c>
      <c r="T105" s="74" t="s">
        <v>232</v>
      </c>
      <c r="U105" s="74" t="s">
        <v>236</v>
      </c>
      <c r="V105" s="73" t="s">
        <v>236</v>
      </c>
      <c r="W105" s="105">
        <v>2500</v>
      </c>
    </row>
    <row r="106" spans="1:23" s="3" customFormat="1" ht="38.25" x14ac:dyDescent="0.2">
      <c r="A106" s="26" t="s">
        <v>241</v>
      </c>
      <c r="B106" s="88" t="s">
        <v>112</v>
      </c>
      <c r="C106" s="84"/>
      <c r="D106" s="84"/>
      <c r="E106" s="84"/>
      <c r="F106" s="84"/>
      <c r="G106" s="75" t="s">
        <v>112</v>
      </c>
      <c r="H106" s="72"/>
      <c r="I106" s="72"/>
      <c r="J106" s="72"/>
      <c r="K106" s="72"/>
      <c r="L106" s="92" t="s">
        <v>112</v>
      </c>
      <c r="M106" s="86"/>
      <c r="N106" s="86"/>
      <c r="O106" s="86"/>
      <c r="P106" s="86"/>
      <c r="Q106" s="109" t="s">
        <v>112</v>
      </c>
      <c r="R106" s="76">
        <v>204.81</v>
      </c>
      <c r="S106" s="74" t="s">
        <v>237</v>
      </c>
      <c r="T106" s="74" t="s">
        <v>306</v>
      </c>
      <c r="U106" s="74"/>
      <c r="V106" s="73" t="s">
        <v>321</v>
      </c>
      <c r="W106" s="105">
        <v>0</v>
      </c>
    </row>
    <row r="107" spans="1:23" s="3" customFormat="1" ht="51" x14ac:dyDescent="0.2">
      <c r="A107" s="13" t="s">
        <v>193</v>
      </c>
      <c r="B107" s="87">
        <v>300</v>
      </c>
      <c r="C107" s="84"/>
      <c r="D107" s="84"/>
      <c r="E107" s="84">
        <v>300.25</v>
      </c>
      <c r="F107" s="84">
        <v>-0.25</v>
      </c>
      <c r="G107" s="72">
        <v>600</v>
      </c>
      <c r="H107" s="72"/>
      <c r="I107" s="72"/>
      <c r="J107" s="72">
        <v>0</v>
      </c>
      <c r="K107" s="72">
        <v>600</v>
      </c>
      <c r="L107" s="91">
        <v>400</v>
      </c>
      <c r="M107" s="86"/>
      <c r="N107" s="86"/>
      <c r="O107" s="86">
        <v>0</v>
      </c>
      <c r="P107" s="86">
        <v>400</v>
      </c>
      <c r="Q107" s="108">
        <v>250</v>
      </c>
      <c r="R107" s="76">
        <v>400</v>
      </c>
      <c r="S107" s="74" t="s">
        <v>237</v>
      </c>
      <c r="T107" s="74" t="s">
        <v>232</v>
      </c>
      <c r="U107" s="74" t="s">
        <v>236</v>
      </c>
      <c r="V107" s="73" t="s">
        <v>236</v>
      </c>
      <c r="W107" s="105">
        <v>100</v>
      </c>
    </row>
    <row r="108" spans="1:23" s="3" customFormat="1" ht="38.25" x14ac:dyDescent="0.2">
      <c r="A108" s="26" t="s">
        <v>283</v>
      </c>
      <c r="B108" s="88" t="s">
        <v>112</v>
      </c>
      <c r="C108" s="84"/>
      <c r="D108" s="84"/>
      <c r="E108" s="84"/>
      <c r="F108" s="84"/>
      <c r="G108" s="75" t="s">
        <v>112</v>
      </c>
      <c r="H108" s="72"/>
      <c r="I108" s="72"/>
      <c r="J108" s="72"/>
      <c r="K108" s="72"/>
      <c r="L108" s="92" t="s">
        <v>112</v>
      </c>
      <c r="M108" s="86"/>
      <c r="N108" s="86"/>
      <c r="O108" s="86"/>
      <c r="P108" s="86"/>
      <c r="Q108" s="109" t="s">
        <v>112</v>
      </c>
      <c r="R108" s="76"/>
      <c r="S108" s="74"/>
      <c r="T108" s="74" t="s">
        <v>311</v>
      </c>
      <c r="U108" s="74"/>
      <c r="V108" s="73" t="s">
        <v>321</v>
      </c>
      <c r="W108" s="105">
        <v>0</v>
      </c>
    </row>
    <row r="109" spans="1:23" s="3" customFormat="1" x14ac:dyDescent="0.2">
      <c r="A109" s="13" t="s">
        <v>48</v>
      </c>
      <c r="B109" s="87">
        <v>1900</v>
      </c>
      <c r="C109" s="84">
        <v>237.5</v>
      </c>
      <c r="D109" s="84"/>
      <c r="E109" s="84">
        <v>2134.9899999999998</v>
      </c>
      <c r="F109" s="84">
        <v>2.5099999999999998</v>
      </c>
      <c r="G109" s="72">
        <v>2200</v>
      </c>
      <c r="H109" s="72"/>
      <c r="I109" s="72"/>
      <c r="J109" s="72">
        <v>2178.46</v>
      </c>
      <c r="K109" s="72">
        <v>21.54</v>
      </c>
      <c r="L109" s="91">
        <v>2200</v>
      </c>
      <c r="M109" s="86">
        <v>50</v>
      </c>
      <c r="N109" s="86"/>
      <c r="O109" s="86">
        <v>2231.37</v>
      </c>
      <c r="P109" s="86">
        <v>18.63</v>
      </c>
      <c r="Q109" s="108">
        <v>2475</v>
      </c>
      <c r="R109" s="76">
        <v>3000</v>
      </c>
      <c r="S109" s="74" t="s">
        <v>237</v>
      </c>
      <c r="T109" s="74" t="s">
        <v>232</v>
      </c>
      <c r="U109" s="74" t="s">
        <v>236</v>
      </c>
      <c r="V109" s="73" t="s">
        <v>321</v>
      </c>
      <c r="W109" s="105">
        <v>0</v>
      </c>
    </row>
    <row r="110" spans="1:23" s="3" customFormat="1" ht="25.5" x14ac:dyDescent="0.2">
      <c r="A110" s="13" t="s">
        <v>49</v>
      </c>
      <c r="B110" s="87">
        <v>1140</v>
      </c>
      <c r="C110" s="84"/>
      <c r="D110" s="84"/>
      <c r="E110" s="84">
        <v>1140</v>
      </c>
      <c r="F110" s="84">
        <v>0</v>
      </c>
      <c r="G110" s="72">
        <v>1600</v>
      </c>
      <c r="H110" s="72"/>
      <c r="I110" s="72"/>
      <c r="J110" s="72">
        <v>1600</v>
      </c>
      <c r="K110" s="72">
        <v>0</v>
      </c>
      <c r="L110" s="91">
        <v>2100</v>
      </c>
      <c r="M110" s="86"/>
      <c r="N110" s="86"/>
      <c r="O110" s="86">
        <v>2100</v>
      </c>
      <c r="P110" s="86">
        <v>0</v>
      </c>
      <c r="Q110" s="108">
        <v>3000</v>
      </c>
      <c r="R110" s="76">
        <v>7500</v>
      </c>
      <c r="S110" s="74" t="s">
        <v>237</v>
      </c>
      <c r="T110" s="74" t="s">
        <v>232</v>
      </c>
      <c r="U110" s="74" t="s">
        <v>236</v>
      </c>
      <c r="V110" s="73" t="s">
        <v>236</v>
      </c>
      <c r="W110" s="105">
        <v>6000</v>
      </c>
    </row>
    <row r="111" spans="1:23" s="3" customFormat="1" ht="25.5" x14ac:dyDescent="0.2">
      <c r="A111" s="26" t="s">
        <v>233</v>
      </c>
      <c r="B111" s="87">
        <v>228</v>
      </c>
      <c r="C111" s="84"/>
      <c r="D111" s="84"/>
      <c r="E111" s="84">
        <v>0</v>
      </c>
      <c r="F111" s="84">
        <v>228</v>
      </c>
      <c r="G111" s="72">
        <v>300</v>
      </c>
      <c r="H111" s="72"/>
      <c r="I111" s="72">
        <v>99.99</v>
      </c>
      <c r="J111" s="72">
        <v>0</v>
      </c>
      <c r="K111" s="72">
        <v>200.01</v>
      </c>
      <c r="L111" s="92" t="s">
        <v>112</v>
      </c>
      <c r="M111" s="86"/>
      <c r="N111" s="86"/>
      <c r="O111" s="86"/>
      <c r="P111" s="86"/>
      <c r="Q111" s="109" t="s">
        <v>112</v>
      </c>
      <c r="R111" s="76"/>
      <c r="S111" s="74"/>
      <c r="T111" s="74" t="s">
        <v>232</v>
      </c>
      <c r="U111" s="74"/>
      <c r="V111" s="73" t="s">
        <v>321</v>
      </c>
      <c r="W111" s="105">
        <v>0</v>
      </c>
    </row>
    <row r="112" spans="1:23" s="3" customFormat="1" x14ac:dyDescent="0.2">
      <c r="A112" s="13" t="s">
        <v>50</v>
      </c>
      <c r="B112" s="87">
        <v>1425</v>
      </c>
      <c r="C112" s="84">
        <v>350</v>
      </c>
      <c r="D112" s="84"/>
      <c r="E112" s="84">
        <v>1773</v>
      </c>
      <c r="F112" s="84">
        <v>1.04</v>
      </c>
      <c r="G112" s="72">
        <v>1850</v>
      </c>
      <c r="H112" s="72">
        <v>462.5</v>
      </c>
      <c r="I112" s="72"/>
      <c r="J112" s="72">
        <v>2430.08</v>
      </c>
      <c r="K112" s="72">
        <v>-117.58</v>
      </c>
      <c r="L112" s="91">
        <v>2300</v>
      </c>
      <c r="M112" s="86"/>
      <c r="N112" s="86"/>
      <c r="O112" s="86">
        <v>2300</v>
      </c>
      <c r="P112" s="86">
        <v>0</v>
      </c>
      <c r="Q112" s="108">
        <v>3150</v>
      </c>
      <c r="R112" s="76">
        <v>5000</v>
      </c>
      <c r="S112" s="74" t="s">
        <v>237</v>
      </c>
      <c r="T112" s="74" t="s">
        <v>232</v>
      </c>
      <c r="U112" s="74" t="s">
        <v>236</v>
      </c>
      <c r="V112" s="73" t="s">
        <v>236</v>
      </c>
      <c r="W112" s="105">
        <v>4000</v>
      </c>
    </row>
    <row r="113" spans="1:23" s="3" customFormat="1" x14ac:dyDescent="0.2">
      <c r="A113" s="12" t="s">
        <v>116</v>
      </c>
      <c r="B113" s="87">
        <v>1425</v>
      </c>
      <c r="C113" s="84"/>
      <c r="D113" s="84">
        <v>474.95</v>
      </c>
      <c r="E113" s="84">
        <v>756.1</v>
      </c>
      <c r="F113" s="84">
        <v>193.95</v>
      </c>
      <c r="G113" s="72">
        <v>950</v>
      </c>
      <c r="H113" s="72"/>
      <c r="I113" s="72"/>
      <c r="J113" s="72">
        <v>928.81</v>
      </c>
      <c r="K113" s="72">
        <v>21.19</v>
      </c>
      <c r="L113" s="91">
        <v>1000</v>
      </c>
      <c r="M113" s="86"/>
      <c r="N113" s="86"/>
      <c r="O113" s="86">
        <v>1000</v>
      </c>
      <c r="P113" s="86">
        <v>0</v>
      </c>
      <c r="Q113" s="108">
        <v>720</v>
      </c>
      <c r="R113" s="76">
        <v>3000</v>
      </c>
      <c r="S113" s="74" t="s">
        <v>237</v>
      </c>
      <c r="T113" s="74" t="s">
        <v>232</v>
      </c>
      <c r="U113" s="74" t="s">
        <v>236</v>
      </c>
      <c r="V113" s="73" t="s">
        <v>236</v>
      </c>
      <c r="W113" s="105">
        <v>1000</v>
      </c>
    </row>
    <row r="114" spans="1:23" s="3" customFormat="1" ht="38.25" x14ac:dyDescent="0.2">
      <c r="A114" s="28" t="s">
        <v>141</v>
      </c>
      <c r="B114" s="87">
        <v>114</v>
      </c>
      <c r="C114" s="84"/>
      <c r="D114" s="84"/>
      <c r="E114" s="84">
        <v>114</v>
      </c>
      <c r="F114" s="84">
        <v>0</v>
      </c>
      <c r="G114" s="75" t="s">
        <v>112</v>
      </c>
      <c r="H114" s="72">
        <v>114</v>
      </c>
      <c r="I114" s="72"/>
      <c r="J114" s="72">
        <v>114</v>
      </c>
      <c r="K114" s="72">
        <v>0</v>
      </c>
      <c r="L114" s="91">
        <v>150</v>
      </c>
      <c r="M114" s="86"/>
      <c r="N114" s="86"/>
      <c r="O114" s="86">
        <v>150</v>
      </c>
      <c r="P114" s="86">
        <v>0</v>
      </c>
      <c r="Q114" s="108">
        <v>144</v>
      </c>
      <c r="R114" s="76">
        <v>300</v>
      </c>
      <c r="S114" s="74" t="s">
        <v>237</v>
      </c>
      <c r="T114" s="74" t="s">
        <v>306</v>
      </c>
      <c r="U114" s="74" t="s">
        <v>236</v>
      </c>
      <c r="V114" s="73" t="s">
        <v>236</v>
      </c>
      <c r="W114" s="105">
        <v>150</v>
      </c>
    </row>
    <row r="115" spans="1:23" s="3" customFormat="1" ht="38.25" x14ac:dyDescent="0.2">
      <c r="A115" s="28" t="s">
        <v>180</v>
      </c>
      <c r="B115" s="88" t="s">
        <v>112</v>
      </c>
      <c r="C115" s="84"/>
      <c r="D115" s="84"/>
      <c r="E115" s="84"/>
      <c r="F115" s="84"/>
      <c r="G115" s="75" t="s">
        <v>112</v>
      </c>
      <c r="H115" s="72"/>
      <c r="I115" s="72"/>
      <c r="J115" s="72"/>
      <c r="K115" s="72"/>
      <c r="L115" s="92" t="s">
        <v>112</v>
      </c>
      <c r="M115" s="86">
        <v>400</v>
      </c>
      <c r="N115" s="86"/>
      <c r="O115" s="86">
        <v>371.01</v>
      </c>
      <c r="P115" s="86">
        <v>28.99</v>
      </c>
      <c r="Q115" s="108">
        <v>1250.0999999999999</v>
      </c>
      <c r="R115" s="76">
        <v>2000</v>
      </c>
      <c r="S115" s="74" t="s">
        <v>314</v>
      </c>
      <c r="T115" s="74" t="s">
        <v>304</v>
      </c>
      <c r="U115" s="74"/>
      <c r="V115" s="73" t="s">
        <v>321</v>
      </c>
      <c r="W115" s="105">
        <v>0</v>
      </c>
    </row>
    <row r="116" spans="1:23" s="3" customFormat="1" ht="25.5" x14ac:dyDescent="0.2">
      <c r="A116" s="28" t="s">
        <v>158</v>
      </c>
      <c r="B116" s="88" t="s">
        <v>112</v>
      </c>
      <c r="C116" s="84">
        <v>350</v>
      </c>
      <c r="D116" s="84"/>
      <c r="E116" s="84">
        <v>325</v>
      </c>
      <c r="F116" s="84">
        <v>25</v>
      </c>
      <c r="G116" s="72">
        <v>100</v>
      </c>
      <c r="H116" s="72"/>
      <c r="I116" s="72"/>
      <c r="J116" s="72">
        <v>100</v>
      </c>
      <c r="K116" s="72">
        <v>0</v>
      </c>
      <c r="L116" s="91">
        <v>200</v>
      </c>
      <c r="M116" s="86">
        <v>50</v>
      </c>
      <c r="N116" s="86"/>
      <c r="O116" s="86">
        <v>200</v>
      </c>
      <c r="P116" s="86">
        <v>50</v>
      </c>
      <c r="Q116" s="108">
        <v>200</v>
      </c>
      <c r="R116" s="76">
        <v>2300</v>
      </c>
      <c r="S116" s="74" t="s">
        <v>237</v>
      </c>
      <c r="T116" s="74" t="s">
        <v>232</v>
      </c>
      <c r="U116" s="74" t="s">
        <v>236</v>
      </c>
      <c r="V116" s="73" t="s">
        <v>236</v>
      </c>
      <c r="W116" s="105">
        <v>500</v>
      </c>
    </row>
    <row r="117" spans="1:23" s="3" customFormat="1" ht="38.25" x14ac:dyDescent="0.2">
      <c r="A117" s="13" t="s">
        <v>51</v>
      </c>
      <c r="B117" s="87">
        <v>4845</v>
      </c>
      <c r="C117" s="84">
        <v>300</v>
      </c>
      <c r="D117" s="84"/>
      <c r="E117" s="84">
        <v>3229.68</v>
      </c>
      <c r="F117" s="84">
        <v>1915.32</v>
      </c>
      <c r="G117" s="72">
        <v>4900</v>
      </c>
      <c r="H117" s="72"/>
      <c r="I117" s="72"/>
      <c r="J117" s="72">
        <v>4900</v>
      </c>
      <c r="K117" s="72">
        <v>0</v>
      </c>
      <c r="L117" s="91">
        <v>4000</v>
      </c>
      <c r="M117" s="86"/>
      <c r="N117" s="86"/>
      <c r="O117" s="86">
        <v>3571.81</v>
      </c>
      <c r="P117" s="86">
        <v>428.19</v>
      </c>
      <c r="Q117" s="108">
        <v>4000</v>
      </c>
      <c r="R117" s="76">
        <v>5000</v>
      </c>
      <c r="S117" s="74" t="s">
        <v>314</v>
      </c>
      <c r="T117" s="74" t="s">
        <v>306</v>
      </c>
      <c r="U117" s="74" t="s">
        <v>236</v>
      </c>
      <c r="V117" s="73" t="s">
        <v>236</v>
      </c>
      <c r="W117" s="105">
        <v>3500</v>
      </c>
    </row>
    <row r="118" spans="1:23" s="3" customFormat="1" ht="25.5" x14ac:dyDescent="0.2">
      <c r="A118" s="13" t="s">
        <v>52</v>
      </c>
      <c r="B118" s="87">
        <v>1900</v>
      </c>
      <c r="C118" s="84">
        <v>475</v>
      </c>
      <c r="D118" s="84"/>
      <c r="E118" s="84">
        <v>2375</v>
      </c>
      <c r="F118" s="84">
        <v>0</v>
      </c>
      <c r="G118" s="72">
        <v>2250</v>
      </c>
      <c r="H118" s="72"/>
      <c r="I118" s="72"/>
      <c r="J118" s="72">
        <v>1827.5</v>
      </c>
      <c r="K118" s="72">
        <v>422.5</v>
      </c>
      <c r="L118" s="91">
        <v>2250</v>
      </c>
      <c r="M118" s="86"/>
      <c r="N118" s="86"/>
      <c r="O118" s="86">
        <v>2175</v>
      </c>
      <c r="P118" s="86">
        <v>75</v>
      </c>
      <c r="Q118" s="108">
        <v>1800</v>
      </c>
      <c r="R118" s="76">
        <v>3000</v>
      </c>
      <c r="S118" s="74" t="s">
        <v>237</v>
      </c>
      <c r="T118" s="74" t="s">
        <v>232</v>
      </c>
      <c r="U118" s="74" t="s">
        <v>236</v>
      </c>
      <c r="V118" s="73" t="s">
        <v>236</v>
      </c>
      <c r="W118" s="105">
        <v>1800</v>
      </c>
    </row>
    <row r="119" spans="1:23" s="3" customFormat="1" ht="25.5" x14ac:dyDescent="0.2">
      <c r="A119" s="26" t="s">
        <v>137</v>
      </c>
      <c r="B119" s="87">
        <v>475</v>
      </c>
      <c r="C119" s="84"/>
      <c r="D119" s="84"/>
      <c r="E119" s="84">
        <v>0</v>
      </c>
      <c r="F119" s="84">
        <v>475</v>
      </c>
      <c r="G119" s="72">
        <v>650</v>
      </c>
      <c r="H119" s="72">
        <v>162.5</v>
      </c>
      <c r="I119" s="72">
        <v>216.65</v>
      </c>
      <c r="J119" s="72">
        <v>403.42</v>
      </c>
      <c r="K119" s="72">
        <v>192.44</v>
      </c>
      <c r="L119" s="91">
        <v>600</v>
      </c>
      <c r="M119" s="86">
        <v>150</v>
      </c>
      <c r="N119" s="86"/>
      <c r="O119" s="86">
        <v>750</v>
      </c>
      <c r="P119" s="86">
        <v>0</v>
      </c>
      <c r="Q119" s="108">
        <v>600</v>
      </c>
      <c r="R119" s="76">
        <v>1000</v>
      </c>
      <c r="S119" s="74" t="s">
        <v>237</v>
      </c>
      <c r="T119" s="74" t="s">
        <v>232</v>
      </c>
      <c r="U119" s="74" t="s">
        <v>236</v>
      </c>
      <c r="V119" s="73" t="s">
        <v>236</v>
      </c>
      <c r="W119" s="105">
        <v>950</v>
      </c>
    </row>
    <row r="120" spans="1:23" s="3" customFormat="1" x14ac:dyDescent="0.2">
      <c r="A120" s="26" t="s">
        <v>53</v>
      </c>
      <c r="B120" s="87">
        <v>1615</v>
      </c>
      <c r="C120" s="84"/>
      <c r="D120" s="84"/>
      <c r="E120" s="84">
        <v>1615</v>
      </c>
      <c r="F120" s="84">
        <v>0</v>
      </c>
      <c r="G120" s="72">
        <v>1700</v>
      </c>
      <c r="H120" s="72"/>
      <c r="I120" s="72"/>
      <c r="J120" s="72">
        <v>1558.67</v>
      </c>
      <c r="K120" s="72">
        <v>141.33000000000001</v>
      </c>
      <c r="L120" s="91">
        <v>1700</v>
      </c>
      <c r="M120" s="86">
        <v>200</v>
      </c>
      <c r="N120" s="86"/>
      <c r="O120" s="86">
        <v>1815.22</v>
      </c>
      <c r="P120" s="86">
        <v>84.78</v>
      </c>
      <c r="Q120" s="108">
        <v>1800</v>
      </c>
      <c r="R120" s="76">
        <v>2200</v>
      </c>
      <c r="S120" s="74" t="s">
        <v>237</v>
      </c>
      <c r="T120" s="74" t="s">
        <v>232</v>
      </c>
      <c r="U120" s="74" t="s">
        <v>236</v>
      </c>
      <c r="V120" s="73" t="s">
        <v>236</v>
      </c>
      <c r="W120" s="105">
        <v>2000</v>
      </c>
    </row>
    <row r="121" spans="1:23" s="3" customFormat="1" ht="38.25" x14ac:dyDescent="0.2">
      <c r="A121" s="28" t="s">
        <v>117</v>
      </c>
      <c r="B121" s="87">
        <v>285</v>
      </c>
      <c r="C121" s="84"/>
      <c r="D121" s="84"/>
      <c r="E121" s="84">
        <v>0</v>
      </c>
      <c r="F121" s="84">
        <v>285</v>
      </c>
      <c r="G121" s="72">
        <v>140</v>
      </c>
      <c r="H121" s="72"/>
      <c r="I121" s="72">
        <v>93.32</v>
      </c>
      <c r="J121" s="72">
        <v>0</v>
      </c>
      <c r="K121" s="72">
        <v>46.68</v>
      </c>
      <c r="L121" s="91">
        <v>200</v>
      </c>
      <c r="M121" s="86"/>
      <c r="N121" s="86"/>
      <c r="O121" s="86">
        <v>0</v>
      </c>
      <c r="P121" s="86">
        <v>200</v>
      </c>
      <c r="Q121" s="108">
        <v>80</v>
      </c>
      <c r="R121" s="76">
        <v>1150</v>
      </c>
      <c r="S121" s="74" t="s">
        <v>237</v>
      </c>
      <c r="T121" s="74" t="s">
        <v>274</v>
      </c>
      <c r="U121" s="74" t="s">
        <v>236</v>
      </c>
      <c r="V121" s="73" t="s">
        <v>321</v>
      </c>
      <c r="W121" s="105">
        <v>0</v>
      </c>
    </row>
    <row r="122" spans="1:23" s="3" customFormat="1" x14ac:dyDescent="0.2">
      <c r="A122" s="26" t="s">
        <v>142</v>
      </c>
      <c r="B122" s="87">
        <v>323</v>
      </c>
      <c r="C122" s="84"/>
      <c r="D122" s="84"/>
      <c r="E122" s="84">
        <v>0</v>
      </c>
      <c r="F122" s="84">
        <v>323</v>
      </c>
      <c r="G122" s="72">
        <v>300</v>
      </c>
      <c r="H122" s="72"/>
      <c r="I122" s="72"/>
      <c r="J122" s="72">
        <v>34.24</v>
      </c>
      <c r="K122" s="72">
        <v>265.76</v>
      </c>
      <c r="L122" s="91">
        <v>200</v>
      </c>
      <c r="M122" s="86"/>
      <c r="N122" s="86"/>
      <c r="O122" s="86">
        <v>0</v>
      </c>
      <c r="P122" s="86">
        <v>200</v>
      </c>
      <c r="Q122" s="109" t="s">
        <v>112</v>
      </c>
      <c r="R122" s="76">
        <v>350</v>
      </c>
      <c r="S122" s="74" t="s">
        <v>237</v>
      </c>
      <c r="T122" s="74" t="s">
        <v>232</v>
      </c>
      <c r="U122" s="74"/>
      <c r="V122" s="73" t="s">
        <v>321</v>
      </c>
      <c r="W122" s="105">
        <v>0</v>
      </c>
    </row>
    <row r="123" spans="1:23" s="3" customFormat="1" x14ac:dyDescent="0.2">
      <c r="A123" s="26" t="s">
        <v>211</v>
      </c>
      <c r="B123" s="88" t="s">
        <v>112</v>
      </c>
      <c r="C123" s="84"/>
      <c r="D123" s="84"/>
      <c r="E123" s="84"/>
      <c r="F123" s="84"/>
      <c r="G123" s="75" t="s">
        <v>112</v>
      </c>
      <c r="H123" s="72"/>
      <c r="I123" s="72"/>
      <c r="J123" s="72"/>
      <c r="K123" s="72"/>
      <c r="L123" s="92" t="s">
        <v>112</v>
      </c>
      <c r="M123" s="86"/>
      <c r="N123" s="86"/>
      <c r="O123" s="86"/>
      <c r="P123" s="86"/>
      <c r="Q123" s="108">
        <v>400</v>
      </c>
      <c r="R123" s="76"/>
      <c r="S123" s="74"/>
      <c r="T123" s="74" t="s">
        <v>232</v>
      </c>
      <c r="U123" s="74"/>
      <c r="V123" s="73" t="s">
        <v>321</v>
      </c>
      <c r="W123" s="105">
        <v>0</v>
      </c>
    </row>
    <row r="124" spans="1:23" s="3" customFormat="1" x14ac:dyDescent="0.2">
      <c r="A124" s="26" t="s">
        <v>245</v>
      </c>
      <c r="B124" s="88" t="s">
        <v>112</v>
      </c>
      <c r="C124" s="84"/>
      <c r="D124" s="84"/>
      <c r="E124" s="84"/>
      <c r="F124" s="84"/>
      <c r="G124" s="75" t="s">
        <v>112</v>
      </c>
      <c r="H124" s="72"/>
      <c r="I124" s="72"/>
      <c r="J124" s="72"/>
      <c r="K124" s="72"/>
      <c r="L124" s="92" t="s">
        <v>112</v>
      </c>
      <c r="M124" s="86">
        <v>500</v>
      </c>
      <c r="N124" s="86"/>
      <c r="O124" s="86">
        <v>454.4</v>
      </c>
      <c r="P124" s="86">
        <v>45.6</v>
      </c>
      <c r="Q124" s="109" t="s">
        <v>112</v>
      </c>
      <c r="R124" s="76">
        <v>1000</v>
      </c>
      <c r="S124" s="74" t="s">
        <v>237</v>
      </c>
      <c r="T124" s="74" t="s">
        <v>232</v>
      </c>
      <c r="U124" s="74" t="s">
        <v>236</v>
      </c>
      <c r="V124" s="73" t="s">
        <v>236</v>
      </c>
      <c r="W124" s="105">
        <v>500</v>
      </c>
    </row>
    <row r="125" spans="1:23" s="3" customFormat="1" x14ac:dyDescent="0.2">
      <c r="A125" s="26" t="s">
        <v>252</v>
      </c>
      <c r="B125" s="88" t="s">
        <v>112</v>
      </c>
      <c r="C125" s="84"/>
      <c r="D125" s="84"/>
      <c r="E125" s="84"/>
      <c r="F125" s="84"/>
      <c r="G125" s="75" t="s">
        <v>112</v>
      </c>
      <c r="H125" s="72"/>
      <c r="I125" s="72"/>
      <c r="J125" s="72"/>
      <c r="K125" s="72"/>
      <c r="L125" s="92" t="s">
        <v>112</v>
      </c>
      <c r="M125" s="86"/>
      <c r="N125" s="86"/>
      <c r="O125" s="86"/>
      <c r="P125" s="86"/>
      <c r="Q125" s="109" t="s">
        <v>112</v>
      </c>
      <c r="R125" s="76">
        <v>650</v>
      </c>
      <c r="S125" s="74" t="s">
        <v>237</v>
      </c>
      <c r="T125" s="74" t="s">
        <v>232</v>
      </c>
      <c r="U125" s="74"/>
      <c r="V125" s="73" t="s">
        <v>321</v>
      </c>
      <c r="W125" s="105">
        <v>0</v>
      </c>
    </row>
    <row r="126" spans="1:23" s="3" customFormat="1" ht="38.25" x14ac:dyDescent="0.2">
      <c r="A126" s="26" t="s">
        <v>54</v>
      </c>
      <c r="B126" s="87">
        <v>2232.5</v>
      </c>
      <c r="C126" s="84"/>
      <c r="D126" s="84"/>
      <c r="E126" s="84">
        <v>2018.57</v>
      </c>
      <c r="F126" s="84">
        <v>213.93</v>
      </c>
      <c r="G126" s="72">
        <v>3000</v>
      </c>
      <c r="H126" s="72"/>
      <c r="I126" s="72">
        <v>999.9</v>
      </c>
      <c r="J126" s="72">
        <v>1442.16</v>
      </c>
      <c r="K126" s="72">
        <v>557.94000000000005</v>
      </c>
      <c r="L126" s="91">
        <v>3500</v>
      </c>
      <c r="M126" s="86"/>
      <c r="N126" s="86">
        <v>1166.55</v>
      </c>
      <c r="O126" s="86">
        <v>1100</v>
      </c>
      <c r="P126" s="86">
        <v>1233.45</v>
      </c>
      <c r="Q126" s="109" t="s">
        <v>112</v>
      </c>
      <c r="R126" s="76">
        <v>5000</v>
      </c>
      <c r="S126" s="74" t="s">
        <v>237</v>
      </c>
      <c r="T126" s="74" t="s">
        <v>293</v>
      </c>
      <c r="U126" s="74" t="s">
        <v>236</v>
      </c>
      <c r="V126" s="73" t="s">
        <v>236</v>
      </c>
      <c r="W126" s="105">
        <v>1100</v>
      </c>
    </row>
    <row r="127" spans="1:23" s="3" customFormat="1" ht="38.25" x14ac:dyDescent="0.2">
      <c r="A127" s="26" t="s">
        <v>55</v>
      </c>
      <c r="B127" s="87">
        <v>475</v>
      </c>
      <c r="C127" s="84"/>
      <c r="D127" s="84">
        <v>95</v>
      </c>
      <c r="E127" s="84">
        <v>0</v>
      </c>
      <c r="F127" s="84">
        <v>380</v>
      </c>
      <c r="G127" s="72">
        <v>800</v>
      </c>
      <c r="H127" s="72"/>
      <c r="I127" s="72"/>
      <c r="J127" s="72">
        <v>800</v>
      </c>
      <c r="K127" s="72">
        <v>0</v>
      </c>
      <c r="L127" s="91">
        <v>1500</v>
      </c>
      <c r="M127" s="86"/>
      <c r="N127" s="86"/>
      <c r="O127" s="86">
        <v>1500</v>
      </c>
      <c r="P127" s="86">
        <v>0</v>
      </c>
      <c r="Q127" s="108">
        <v>1560</v>
      </c>
      <c r="R127" s="76">
        <v>15000</v>
      </c>
      <c r="S127" s="74" t="s">
        <v>237</v>
      </c>
      <c r="T127" s="74" t="s">
        <v>293</v>
      </c>
      <c r="U127" s="74" t="s">
        <v>236</v>
      </c>
      <c r="V127" s="73" t="s">
        <v>236</v>
      </c>
      <c r="W127" s="105">
        <v>2000</v>
      </c>
    </row>
    <row r="128" spans="1:23" s="3" customFormat="1" ht="38.25" x14ac:dyDescent="0.2">
      <c r="A128" s="26" t="s">
        <v>56</v>
      </c>
      <c r="B128" s="87">
        <v>1140</v>
      </c>
      <c r="C128" s="84"/>
      <c r="D128" s="84"/>
      <c r="E128" s="84">
        <v>1000</v>
      </c>
      <c r="F128" s="84">
        <v>140</v>
      </c>
      <c r="G128" s="72">
        <v>1300</v>
      </c>
      <c r="H128" s="72"/>
      <c r="I128" s="72"/>
      <c r="J128" s="72">
        <v>734.85</v>
      </c>
      <c r="K128" s="72">
        <v>565.15</v>
      </c>
      <c r="L128" s="91">
        <v>1000</v>
      </c>
      <c r="M128" s="86"/>
      <c r="N128" s="86"/>
      <c r="O128" s="86">
        <v>500</v>
      </c>
      <c r="P128" s="86">
        <v>500</v>
      </c>
      <c r="Q128" s="108">
        <v>800</v>
      </c>
      <c r="R128" s="76"/>
      <c r="S128" s="74"/>
      <c r="T128" s="74" t="s">
        <v>304</v>
      </c>
      <c r="U128" s="74"/>
      <c r="V128" s="73" t="s">
        <v>321</v>
      </c>
      <c r="W128" s="105">
        <v>0</v>
      </c>
    </row>
    <row r="129" spans="1:23" s="3" customFormat="1" ht="25.5" x14ac:dyDescent="0.2">
      <c r="A129" s="26" t="s">
        <v>289</v>
      </c>
      <c r="B129" s="88" t="s">
        <v>112</v>
      </c>
      <c r="C129" s="84"/>
      <c r="D129" s="84"/>
      <c r="E129" s="84"/>
      <c r="F129" s="84"/>
      <c r="G129" s="75" t="s">
        <v>112</v>
      </c>
      <c r="H129" s="72"/>
      <c r="I129" s="72"/>
      <c r="J129" s="72"/>
      <c r="K129" s="72"/>
      <c r="L129" s="92" t="s">
        <v>112</v>
      </c>
      <c r="M129" s="86"/>
      <c r="N129" s="86"/>
      <c r="O129" s="86"/>
      <c r="P129" s="86"/>
      <c r="Q129" s="109" t="s">
        <v>112</v>
      </c>
      <c r="R129" s="76">
        <v>1500</v>
      </c>
      <c r="S129" s="74" t="s">
        <v>296</v>
      </c>
      <c r="T129" s="74" t="s">
        <v>279</v>
      </c>
      <c r="U129" s="74" t="s">
        <v>312</v>
      </c>
      <c r="V129" s="73" t="s">
        <v>236</v>
      </c>
      <c r="W129" s="105">
        <v>500</v>
      </c>
    </row>
    <row r="130" spans="1:23" s="3" customFormat="1" ht="38.25" x14ac:dyDescent="0.2">
      <c r="A130" s="26" t="s">
        <v>57</v>
      </c>
      <c r="B130" s="87">
        <v>2755</v>
      </c>
      <c r="C130" s="84"/>
      <c r="D130" s="84"/>
      <c r="E130" s="84">
        <v>2755</v>
      </c>
      <c r="F130" s="84">
        <v>0</v>
      </c>
      <c r="G130" s="72">
        <v>3200</v>
      </c>
      <c r="H130" s="72"/>
      <c r="I130" s="72"/>
      <c r="J130" s="72">
        <v>2506.34</v>
      </c>
      <c r="K130" s="72">
        <v>693.66</v>
      </c>
      <c r="L130" s="91">
        <v>4300</v>
      </c>
      <c r="M130" s="86"/>
      <c r="N130" s="86"/>
      <c r="O130" s="86">
        <v>4300</v>
      </c>
      <c r="P130" s="86">
        <v>0</v>
      </c>
      <c r="Q130" s="108">
        <v>4000</v>
      </c>
      <c r="R130" s="76">
        <v>5100</v>
      </c>
      <c r="S130" s="74" t="s">
        <v>237</v>
      </c>
      <c r="T130" s="74" t="s">
        <v>306</v>
      </c>
      <c r="U130" s="74" t="s">
        <v>236</v>
      </c>
      <c r="V130" s="73" t="s">
        <v>236</v>
      </c>
      <c r="W130" s="105">
        <v>5000</v>
      </c>
    </row>
    <row r="131" spans="1:23" s="3" customFormat="1" x14ac:dyDescent="0.2">
      <c r="A131" s="26" t="s">
        <v>201</v>
      </c>
      <c r="B131" s="88" t="s">
        <v>112</v>
      </c>
      <c r="C131" s="84"/>
      <c r="D131" s="84"/>
      <c r="E131" s="84"/>
      <c r="F131" s="84"/>
      <c r="G131" s="75" t="s">
        <v>112</v>
      </c>
      <c r="H131" s="72"/>
      <c r="I131" s="72"/>
      <c r="J131" s="72"/>
      <c r="K131" s="72"/>
      <c r="L131" s="92" t="s">
        <v>112</v>
      </c>
      <c r="M131" s="86"/>
      <c r="N131" s="86"/>
      <c r="O131" s="86"/>
      <c r="P131" s="86"/>
      <c r="Q131" s="108">
        <v>1000</v>
      </c>
      <c r="R131" s="76">
        <v>7000</v>
      </c>
      <c r="S131" s="74" t="s">
        <v>237</v>
      </c>
      <c r="T131" s="74" t="s">
        <v>232</v>
      </c>
      <c r="U131" s="74" t="s">
        <v>236</v>
      </c>
      <c r="V131" s="73" t="s">
        <v>236</v>
      </c>
      <c r="W131" s="105">
        <v>1250</v>
      </c>
    </row>
    <row r="132" spans="1:23" s="3" customFormat="1" x14ac:dyDescent="0.2">
      <c r="A132" s="13" t="s">
        <v>58</v>
      </c>
      <c r="B132" s="87">
        <v>3420</v>
      </c>
      <c r="C132" s="84"/>
      <c r="D132" s="84"/>
      <c r="E132" s="84">
        <v>3420</v>
      </c>
      <c r="F132" s="84">
        <v>0</v>
      </c>
      <c r="G132" s="72">
        <v>2400</v>
      </c>
      <c r="H132" s="72">
        <v>600</v>
      </c>
      <c r="I132" s="72">
        <v>799.92</v>
      </c>
      <c r="J132" s="72">
        <v>2101.87</v>
      </c>
      <c r="K132" s="72">
        <v>98.21</v>
      </c>
      <c r="L132" s="91">
        <v>5000</v>
      </c>
      <c r="M132" s="86"/>
      <c r="N132" s="86"/>
      <c r="O132" s="86">
        <v>2969.85</v>
      </c>
      <c r="P132" s="86">
        <v>2030.15</v>
      </c>
      <c r="Q132" s="108">
        <v>2000</v>
      </c>
      <c r="R132" s="76">
        <v>2500</v>
      </c>
      <c r="S132" s="74" t="s">
        <v>237</v>
      </c>
      <c r="T132" s="74" t="s">
        <v>232</v>
      </c>
      <c r="U132" s="74"/>
      <c r="V132" s="73" t="s">
        <v>321</v>
      </c>
      <c r="W132" s="105">
        <v>0</v>
      </c>
    </row>
    <row r="133" spans="1:23" s="3" customFormat="1" x14ac:dyDescent="0.2">
      <c r="A133" s="13" t="s">
        <v>59</v>
      </c>
      <c r="B133" s="87">
        <v>1100</v>
      </c>
      <c r="C133" s="84"/>
      <c r="D133" s="84"/>
      <c r="E133" s="84">
        <v>1100</v>
      </c>
      <c r="F133" s="84">
        <v>0</v>
      </c>
      <c r="G133" s="72">
        <v>1300</v>
      </c>
      <c r="H133" s="72"/>
      <c r="I133" s="72"/>
      <c r="J133" s="72">
        <v>1298.55</v>
      </c>
      <c r="K133" s="72">
        <v>1.45</v>
      </c>
      <c r="L133" s="91">
        <v>1500</v>
      </c>
      <c r="M133" s="86"/>
      <c r="N133" s="86"/>
      <c r="O133" s="86">
        <v>1500</v>
      </c>
      <c r="P133" s="86">
        <v>0</v>
      </c>
      <c r="Q133" s="108">
        <v>1760</v>
      </c>
      <c r="R133" s="76">
        <v>1760</v>
      </c>
      <c r="S133" s="74" t="s">
        <v>237</v>
      </c>
      <c r="T133" s="74" t="s">
        <v>232</v>
      </c>
      <c r="U133" s="74" t="s">
        <v>236</v>
      </c>
      <c r="V133" s="73" t="s">
        <v>236</v>
      </c>
      <c r="W133" s="105">
        <v>1760</v>
      </c>
    </row>
    <row r="134" spans="1:23" s="3" customFormat="1" ht="38.25" x14ac:dyDescent="0.2">
      <c r="A134" s="26" t="s">
        <v>294</v>
      </c>
      <c r="B134" s="88" t="s">
        <v>112</v>
      </c>
      <c r="C134" s="84"/>
      <c r="D134" s="84"/>
      <c r="E134" s="84"/>
      <c r="F134" s="84"/>
      <c r="G134" s="75" t="s">
        <v>112</v>
      </c>
      <c r="H134" s="72"/>
      <c r="I134" s="72"/>
      <c r="J134" s="72"/>
      <c r="K134" s="72"/>
      <c r="L134" s="92" t="s">
        <v>112</v>
      </c>
      <c r="M134" s="86"/>
      <c r="N134" s="86"/>
      <c r="O134" s="86"/>
      <c r="P134" s="86"/>
      <c r="Q134" s="109" t="s">
        <v>112</v>
      </c>
      <c r="R134" s="76">
        <v>6872.5</v>
      </c>
      <c r="S134" s="74" t="s">
        <v>314</v>
      </c>
      <c r="T134" s="74" t="s">
        <v>302</v>
      </c>
      <c r="U134" s="74" t="s">
        <v>236</v>
      </c>
      <c r="V134" s="73" t="s">
        <v>236</v>
      </c>
      <c r="W134" s="105">
        <v>500</v>
      </c>
    </row>
    <row r="135" spans="1:23" s="3" customFormat="1" ht="38.25" x14ac:dyDescent="0.2">
      <c r="A135" s="26" t="s">
        <v>257</v>
      </c>
      <c r="B135" s="88" t="s">
        <v>112</v>
      </c>
      <c r="C135" s="84"/>
      <c r="D135" s="84"/>
      <c r="E135" s="84"/>
      <c r="F135" s="84"/>
      <c r="G135" s="75" t="s">
        <v>112</v>
      </c>
      <c r="H135" s="72"/>
      <c r="I135" s="72"/>
      <c r="J135" s="72"/>
      <c r="K135" s="72"/>
      <c r="L135" s="92" t="s">
        <v>112</v>
      </c>
      <c r="M135" s="86"/>
      <c r="N135" s="86"/>
      <c r="O135" s="86"/>
      <c r="P135" s="86"/>
      <c r="Q135" s="109" t="s">
        <v>112</v>
      </c>
      <c r="R135" s="76"/>
      <c r="S135" s="74"/>
      <c r="T135" s="74" t="s">
        <v>306</v>
      </c>
      <c r="U135" s="74"/>
      <c r="V135" s="73" t="s">
        <v>321</v>
      </c>
      <c r="W135" s="105">
        <v>0</v>
      </c>
    </row>
    <row r="136" spans="1:23" s="3" customFormat="1" ht="25.5" x14ac:dyDescent="0.2">
      <c r="A136" s="13" t="s">
        <v>60</v>
      </c>
      <c r="B136" s="87">
        <v>1520</v>
      </c>
      <c r="C136" s="84"/>
      <c r="D136" s="84"/>
      <c r="E136" s="84">
        <v>1520</v>
      </c>
      <c r="F136" s="84">
        <v>0</v>
      </c>
      <c r="G136" s="72">
        <v>2500</v>
      </c>
      <c r="H136" s="72"/>
      <c r="I136" s="72"/>
      <c r="J136" s="72">
        <v>2484.54</v>
      </c>
      <c r="K136" s="72">
        <v>15.46</v>
      </c>
      <c r="L136" s="91">
        <v>3500</v>
      </c>
      <c r="M136" s="86"/>
      <c r="N136" s="86"/>
      <c r="O136" s="86">
        <v>3466.01</v>
      </c>
      <c r="P136" s="86">
        <v>33.99</v>
      </c>
      <c r="Q136" s="108">
        <v>3600</v>
      </c>
      <c r="R136" s="76">
        <v>4000</v>
      </c>
      <c r="S136" s="74" t="s">
        <v>237</v>
      </c>
      <c r="T136" s="74" t="s">
        <v>232</v>
      </c>
      <c r="U136" s="74"/>
      <c r="V136" s="73" t="s">
        <v>236</v>
      </c>
      <c r="W136" s="105">
        <v>3600</v>
      </c>
    </row>
    <row r="137" spans="1:23" s="3" customFormat="1" x14ac:dyDescent="0.2">
      <c r="A137" s="13" t="s">
        <v>125</v>
      </c>
      <c r="B137" s="87">
        <v>285</v>
      </c>
      <c r="C137" s="84"/>
      <c r="D137" s="84"/>
      <c r="E137" s="84">
        <v>96.25</v>
      </c>
      <c r="F137" s="84">
        <v>188.75</v>
      </c>
      <c r="G137" s="72">
        <v>285</v>
      </c>
      <c r="H137" s="72"/>
      <c r="I137" s="72"/>
      <c r="J137" s="72">
        <v>285</v>
      </c>
      <c r="K137" s="72">
        <v>0</v>
      </c>
      <c r="L137" s="91">
        <v>250</v>
      </c>
      <c r="M137" s="86"/>
      <c r="N137" s="86"/>
      <c r="O137" s="86">
        <v>250</v>
      </c>
      <c r="P137" s="86">
        <v>0</v>
      </c>
      <c r="Q137" s="108">
        <v>240</v>
      </c>
      <c r="R137" s="76">
        <v>1200</v>
      </c>
      <c r="S137" s="74" t="s">
        <v>237</v>
      </c>
      <c r="T137" s="74" t="s">
        <v>232</v>
      </c>
      <c r="U137" s="74" t="s">
        <v>236</v>
      </c>
      <c r="V137" s="73" t="s">
        <v>236</v>
      </c>
      <c r="W137" s="105">
        <v>400</v>
      </c>
    </row>
    <row r="138" spans="1:23" s="3" customFormat="1" x14ac:dyDescent="0.2">
      <c r="A138" s="26" t="s">
        <v>267</v>
      </c>
      <c r="B138" s="88" t="s">
        <v>112</v>
      </c>
      <c r="C138" s="84"/>
      <c r="D138" s="84"/>
      <c r="E138" s="84"/>
      <c r="F138" s="84"/>
      <c r="G138" s="75" t="s">
        <v>112</v>
      </c>
      <c r="H138" s="72"/>
      <c r="I138" s="72"/>
      <c r="J138" s="72"/>
      <c r="K138" s="72"/>
      <c r="L138" s="92" t="s">
        <v>112</v>
      </c>
      <c r="M138" s="86"/>
      <c r="N138" s="86"/>
      <c r="O138" s="86"/>
      <c r="P138" s="86"/>
      <c r="Q138" s="109" t="s">
        <v>112</v>
      </c>
      <c r="R138" s="76">
        <v>7081.54</v>
      </c>
      <c r="S138" s="74" t="s">
        <v>237</v>
      </c>
      <c r="T138" s="74" t="s">
        <v>232</v>
      </c>
      <c r="U138" s="74" t="s">
        <v>236</v>
      </c>
      <c r="V138" s="73" t="s">
        <v>236</v>
      </c>
      <c r="W138" s="105">
        <v>500</v>
      </c>
    </row>
    <row r="139" spans="1:23" s="3" customFormat="1" x14ac:dyDescent="0.2">
      <c r="A139" s="12" t="s">
        <v>118</v>
      </c>
      <c r="B139" s="87">
        <v>2375</v>
      </c>
      <c r="C139" s="84"/>
      <c r="D139" s="84"/>
      <c r="E139" s="84">
        <v>1429.6</v>
      </c>
      <c r="F139" s="84">
        <v>945.4</v>
      </c>
      <c r="G139" s="72">
        <v>1500</v>
      </c>
      <c r="H139" s="72">
        <v>314</v>
      </c>
      <c r="I139" s="72"/>
      <c r="J139" s="72">
        <v>1813.73</v>
      </c>
      <c r="K139" s="72">
        <v>0.27</v>
      </c>
      <c r="L139" s="91">
        <v>1300</v>
      </c>
      <c r="M139" s="86">
        <v>325</v>
      </c>
      <c r="N139" s="86"/>
      <c r="O139" s="86">
        <v>1577.6</v>
      </c>
      <c r="P139" s="86">
        <v>47.4</v>
      </c>
      <c r="Q139" s="108">
        <v>1690</v>
      </c>
      <c r="R139" s="76">
        <v>2200</v>
      </c>
      <c r="S139" s="74" t="s">
        <v>237</v>
      </c>
      <c r="T139" s="74" t="s">
        <v>232</v>
      </c>
      <c r="U139" s="74" t="s">
        <v>236</v>
      </c>
      <c r="V139" s="73" t="s">
        <v>236</v>
      </c>
      <c r="W139" s="105">
        <v>1800</v>
      </c>
    </row>
    <row r="140" spans="1:23" s="3" customFormat="1" ht="25.5" x14ac:dyDescent="0.2">
      <c r="A140" s="13" t="s">
        <v>61</v>
      </c>
      <c r="B140" s="87">
        <v>475</v>
      </c>
      <c r="C140" s="84"/>
      <c r="D140" s="84"/>
      <c r="E140" s="84">
        <v>408.46</v>
      </c>
      <c r="F140" s="84">
        <v>66.540000000000006</v>
      </c>
      <c r="G140" s="72">
        <v>550</v>
      </c>
      <c r="H140" s="72"/>
      <c r="I140" s="72"/>
      <c r="J140" s="72">
        <v>550</v>
      </c>
      <c r="K140" s="72">
        <v>0</v>
      </c>
      <c r="L140" s="91">
        <v>500</v>
      </c>
      <c r="M140" s="86"/>
      <c r="N140" s="86"/>
      <c r="O140" s="86">
        <v>500</v>
      </c>
      <c r="P140" s="86">
        <v>0</v>
      </c>
      <c r="Q140" s="108">
        <v>600</v>
      </c>
      <c r="R140" s="76"/>
      <c r="S140" s="74"/>
      <c r="T140" s="74" t="s">
        <v>232</v>
      </c>
      <c r="U140" s="74"/>
      <c r="V140" s="73" t="s">
        <v>321</v>
      </c>
      <c r="W140" s="105">
        <v>0</v>
      </c>
    </row>
    <row r="141" spans="1:23" s="3" customFormat="1" ht="63.75" x14ac:dyDescent="0.2">
      <c r="A141" s="13" t="s">
        <v>228</v>
      </c>
      <c r="B141" s="88" t="s">
        <v>112</v>
      </c>
      <c r="C141" s="84">
        <v>225</v>
      </c>
      <c r="D141" s="84"/>
      <c r="E141" s="84">
        <v>225.05</v>
      </c>
      <c r="F141" s="84">
        <v>-0.05</v>
      </c>
      <c r="G141" s="72">
        <v>370</v>
      </c>
      <c r="H141" s="72"/>
      <c r="I141" s="72"/>
      <c r="J141" s="72">
        <v>0</v>
      </c>
      <c r="K141" s="72">
        <v>370</v>
      </c>
      <c r="L141" s="91">
        <v>500</v>
      </c>
      <c r="M141" s="86"/>
      <c r="N141" s="86"/>
      <c r="O141" s="86">
        <v>500</v>
      </c>
      <c r="P141" s="86">
        <v>0</v>
      </c>
      <c r="Q141" s="108">
        <v>240</v>
      </c>
      <c r="R141" s="76">
        <v>1350</v>
      </c>
      <c r="S141" s="74" t="s">
        <v>237</v>
      </c>
      <c r="T141" s="74" t="s">
        <v>232</v>
      </c>
      <c r="U141" s="74" t="s">
        <v>236</v>
      </c>
      <c r="V141" s="73" t="s">
        <v>236</v>
      </c>
      <c r="W141" s="105">
        <v>500</v>
      </c>
    </row>
    <row r="142" spans="1:23" s="3" customFormat="1" ht="51" x14ac:dyDescent="0.2">
      <c r="A142" s="13" t="s">
        <v>62</v>
      </c>
      <c r="B142" s="87">
        <v>800</v>
      </c>
      <c r="C142" s="84"/>
      <c r="D142" s="84"/>
      <c r="E142" s="84">
        <v>800</v>
      </c>
      <c r="F142" s="84">
        <v>0</v>
      </c>
      <c r="G142" s="72">
        <v>1000</v>
      </c>
      <c r="H142" s="72"/>
      <c r="I142" s="72"/>
      <c r="J142" s="72">
        <v>1000</v>
      </c>
      <c r="K142" s="72">
        <v>0</v>
      </c>
      <c r="L142" s="91">
        <v>2500</v>
      </c>
      <c r="M142" s="86"/>
      <c r="N142" s="86"/>
      <c r="O142" s="86">
        <v>1878.5</v>
      </c>
      <c r="P142" s="86">
        <v>621.5</v>
      </c>
      <c r="Q142" s="108">
        <v>2000</v>
      </c>
      <c r="R142" s="76">
        <v>5445</v>
      </c>
      <c r="S142" s="74" t="s">
        <v>237</v>
      </c>
      <c r="T142" s="74" t="s">
        <v>279</v>
      </c>
      <c r="U142" s="74" t="s">
        <v>236</v>
      </c>
      <c r="V142" s="73" t="s">
        <v>236</v>
      </c>
      <c r="W142" s="105">
        <v>2000</v>
      </c>
    </row>
    <row r="143" spans="1:23" s="3" customFormat="1" ht="38.25" x14ac:dyDescent="0.2">
      <c r="A143" s="12" t="s">
        <v>119</v>
      </c>
      <c r="B143" s="87">
        <v>475</v>
      </c>
      <c r="C143" s="84"/>
      <c r="D143" s="84"/>
      <c r="E143" s="84">
        <v>376</v>
      </c>
      <c r="F143" s="84">
        <v>99</v>
      </c>
      <c r="G143" s="72">
        <v>250</v>
      </c>
      <c r="H143" s="72"/>
      <c r="I143" s="72"/>
      <c r="J143" s="72">
        <v>250</v>
      </c>
      <c r="K143" s="72">
        <v>0</v>
      </c>
      <c r="L143" s="91">
        <v>250</v>
      </c>
      <c r="M143" s="86"/>
      <c r="N143" s="86">
        <v>83.33</v>
      </c>
      <c r="O143" s="86">
        <v>150.88999999999999</v>
      </c>
      <c r="P143" s="86">
        <v>15.79</v>
      </c>
      <c r="Q143" s="108">
        <v>144</v>
      </c>
      <c r="R143" s="76">
        <v>240</v>
      </c>
      <c r="S143" s="74" t="s">
        <v>298</v>
      </c>
      <c r="T143" s="74" t="s">
        <v>306</v>
      </c>
      <c r="U143" s="74" t="s">
        <v>236</v>
      </c>
      <c r="V143" s="73" t="s">
        <v>236</v>
      </c>
      <c r="W143" s="105">
        <v>240</v>
      </c>
    </row>
    <row r="144" spans="1:23" s="3" customFormat="1" ht="38.25" x14ac:dyDescent="0.2">
      <c r="A144" s="13" t="s">
        <v>63</v>
      </c>
      <c r="B144" s="87">
        <v>2707.5</v>
      </c>
      <c r="C144" s="84"/>
      <c r="D144" s="84">
        <v>541.5</v>
      </c>
      <c r="E144" s="84">
        <v>2055.63</v>
      </c>
      <c r="F144" s="84">
        <v>110.37</v>
      </c>
      <c r="G144" s="72">
        <v>2750</v>
      </c>
      <c r="H144" s="72"/>
      <c r="I144" s="72"/>
      <c r="J144" s="72">
        <v>1896.9</v>
      </c>
      <c r="K144" s="72">
        <v>853.1</v>
      </c>
      <c r="L144" s="91">
        <v>3000</v>
      </c>
      <c r="M144" s="86">
        <v>750</v>
      </c>
      <c r="N144" s="86"/>
      <c r="O144" s="86">
        <v>3750</v>
      </c>
      <c r="P144" s="86">
        <v>0</v>
      </c>
      <c r="Q144" s="108">
        <v>2250</v>
      </c>
      <c r="R144" s="76">
        <v>4200</v>
      </c>
      <c r="S144" s="74" t="s">
        <v>237</v>
      </c>
      <c r="T144" s="74" t="s">
        <v>306</v>
      </c>
      <c r="U144" s="74" t="s">
        <v>236</v>
      </c>
      <c r="V144" s="73" t="s">
        <v>236</v>
      </c>
      <c r="W144" s="105">
        <v>2925</v>
      </c>
    </row>
    <row r="145" spans="1:23" s="3" customFormat="1" ht="25.5" x14ac:dyDescent="0.2">
      <c r="A145" s="13" t="s">
        <v>64</v>
      </c>
      <c r="B145" s="87">
        <v>8645</v>
      </c>
      <c r="C145" s="84"/>
      <c r="D145" s="84"/>
      <c r="E145" s="84">
        <v>8645</v>
      </c>
      <c r="F145" s="84">
        <v>0</v>
      </c>
      <c r="G145" s="72">
        <v>8650</v>
      </c>
      <c r="H145" s="72">
        <v>2150</v>
      </c>
      <c r="I145" s="72"/>
      <c r="J145" s="72">
        <v>8145.21</v>
      </c>
      <c r="K145" s="72">
        <v>2654.79</v>
      </c>
      <c r="L145" s="91">
        <v>9000</v>
      </c>
      <c r="M145" s="86">
        <v>2250</v>
      </c>
      <c r="N145" s="86"/>
      <c r="O145" s="86">
        <v>11250</v>
      </c>
      <c r="P145" s="86">
        <v>0</v>
      </c>
      <c r="Q145" s="108">
        <v>7875</v>
      </c>
      <c r="R145" s="76">
        <v>13000</v>
      </c>
      <c r="S145" s="74" t="s">
        <v>237</v>
      </c>
      <c r="T145" s="74" t="s">
        <v>232</v>
      </c>
      <c r="U145" s="74" t="s">
        <v>236</v>
      </c>
      <c r="V145" s="73" t="s">
        <v>236</v>
      </c>
      <c r="W145" s="105">
        <v>13000</v>
      </c>
    </row>
    <row r="146" spans="1:23" s="3" customFormat="1" ht="25.5" x14ac:dyDescent="0.2">
      <c r="A146" s="26" t="s">
        <v>144</v>
      </c>
      <c r="B146" s="88" t="s">
        <v>112</v>
      </c>
      <c r="C146" s="84"/>
      <c r="D146" s="84"/>
      <c r="E146" s="84"/>
      <c r="F146" s="84"/>
      <c r="G146" s="72">
        <v>750</v>
      </c>
      <c r="H146" s="72"/>
      <c r="I146" s="72"/>
      <c r="J146" s="72">
        <v>764.82</v>
      </c>
      <c r="K146" s="72">
        <v>-14.82</v>
      </c>
      <c r="L146" s="91">
        <v>500</v>
      </c>
      <c r="M146" s="86"/>
      <c r="N146" s="86"/>
      <c r="O146" s="86">
        <v>500</v>
      </c>
      <c r="P146" s="86">
        <v>0</v>
      </c>
      <c r="Q146" s="108">
        <v>1500</v>
      </c>
      <c r="R146" s="76">
        <v>6000</v>
      </c>
      <c r="S146" s="74" t="s">
        <v>237</v>
      </c>
      <c r="T146" s="74" t="s">
        <v>232</v>
      </c>
      <c r="U146" s="74" t="s">
        <v>236</v>
      </c>
      <c r="V146" s="73" t="s">
        <v>236</v>
      </c>
      <c r="W146" s="105">
        <v>3000</v>
      </c>
    </row>
    <row r="147" spans="1:23" s="3" customFormat="1" ht="38.25" x14ac:dyDescent="0.2">
      <c r="A147" s="26" t="s">
        <v>261</v>
      </c>
      <c r="B147" s="88" t="s">
        <v>112</v>
      </c>
      <c r="C147" s="84"/>
      <c r="D147" s="84"/>
      <c r="E147" s="84"/>
      <c r="F147" s="84"/>
      <c r="G147" s="75" t="s">
        <v>112</v>
      </c>
      <c r="H147" s="72"/>
      <c r="I147" s="72"/>
      <c r="J147" s="72"/>
      <c r="K147" s="72"/>
      <c r="L147" s="92" t="s">
        <v>112</v>
      </c>
      <c r="M147" s="86"/>
      <c r="N147" s="86"/>
      <c r="O147" s="86"/>
      <c r="P147" s="86"/>
      <c r="Q147" s="109" t="s">
        <v>112</v>
      </c>
      <c r="R147" s="76"/>
      <c r="S147" s="74"/>
      <c r="T147" s="74" t="s">
        <v>232</v>
      </c>
      <c r="U147" s="74" t="s">
        <v>319</v>
      </c>
      <c r="V147" s="73" t="s">
        <v>321</v>
      </c>
      <c r="W147" s="105">
        <v>0</v>
      </c>
    </row>
    <row r="148" spans="1:23" s="3" customFormat="1" ht="25.5" x14ac:dyDescent="0.2">
      <c r="A148" s="26" t="s">
        <v>65</v>
      </c>
      <c r="B148" s="87">
        <v>4560</v>
      </c>
      <c r="C148" s="84"/>
      <c r="D148" s="84"/>
      <c r="E148" s="84">
        <v>4560</v>
      </c>
      <c r="F148" s="84">
        <v>0</v>
      </c>
      <c r="G148" s="72">
        <v>5700</v>
      </c>
      <c r="H148" s="72"/>
      <c r="I148" s="72"/>
      <c r="J148" s="72">
        <v>5703.79</v>
      </c>
      <c r="K148" s="72">
        <v>-3.79</v>
      </c>
      <c r="L148" s="91">
        <v>6300</v>
      </c>
      <c r="M148" s="86">
        <v>425</v>
      </c>
      <c r="N148" s="86"/>
      <c r="O148" s="86">
        <v>6725</v>
      </c>
      <c r="P148" s="86">
        <v>0</v>
      </c>
      <c r="Q148" s="108">
        <v>6600</v>
      </c>
      <c r="R148" s="76">
        <v>7000</v>
      </c>
      <c r="S148" s="74" t="s">
        <v>237</v>
      </c>
      <c r="T148" s="74" t="s">
        <v>232</v>
      </c>
      <c r="U148" s="74" t="s">
        <v>236</v>
      </c>
      <c r="V148" s="73" t="s">
        <v>236</v>
      </c>
      <c r="W148" s="105">
        <v>7000</v>
      </c>
    </row>
    <row r="149" spans="1:23" s="3" customFormat="1" ht="38.25" x14ac:dyDescent="0.2">
      <c r="A149" s="26" t="s">
        <v>159</v>
      </c>
      <c r="B149" s="88" t="s">
        <v>112</v>
      </c>
      <c r="C149" s="84"/>
      <c r="D149" s="84"/>
      <c r="E149" s="84"/>
      <c r="F149" s="84"/>
      <c r="G149" s="72">
        <v>300</v>
      </c>
      <c r="H149" s="72"/>
      <c r="I149" s="72"/>
      <c r="J149" s="72">
        <v>30</v>
      </c>
      <c r="K149" s="72">
        <v>270</v>
      </c>
      <c r="L149" s="91">
        <v>900</v>
      </c>
      <c r="M149" s="86"/>
      <c r="N149" s="86"/>
      <c r="O149" s="86">
        <v>509.98</v>
      </c>
      <c r="P149" s="86">
        <v>390.02</v>
      </c>
      <c r="Q149" s="109" t="s">
        <v>112</v>
      </c>
      <c r="R149" s="76"/>
      <c r="S149" s="74"/>
      <c r="T149" s="74" t="s">
        <v>306</v>
      </c>
      <c r="U149" s="74"/>
      <c r="V149" s="73" t="s">
        <v>321</v>
      </c>
      <c r="W149" s="105">
        <v>0</v>
      </c>
    </row>
    <row r="150" spans="1:23" s="3" customFormat="1" x14ac:dyDescent="0.2">
      <c r="A150" s="28" t="s">
        <v>271</v>
      </c>
      <c r="B150" s="87">
        <v>356.25</v>
      </c>
      <c r="C150" s="84">
        <v>89.06</v>
      </c>
      <c r="D150" s="84">
        <v>71.25</v>
      </c>
      <c r="E150" s="84">
        <v>0</v>
      </c>
      <c r="F150" s="84">
        <v>374.06</v>
      </c>
      <c r="G150" s="72">
        <v>360</v>
      </c>
      <c r="H150" s="72"/>
      <c r="I150" s="72"/>
      <c r="J150" s="72">
        <v>364.3</v>
      </c>
      <c r="K150" s="72">
        <v>-4.3</v>
      </c>
      <c r="L150" s="91">
        <v>300</v>
      </c>
      <c r="M150" s="86"/>
      <c r="N150" s="86"/>
      <c r="O150" s="86">
        <v>0</v>
      </c>
      <c r="P150" s="86">
        <v>300</v>
      </c>
      <c r="Q150" s="109" t="s">
        <v>112</v>
      </c>
      <c r="R150" s="76">
        <v>150</v>
      </c>
      <c r="S150" s="74" t="s">
        <v>237</v>
      </c>
      <c r="T150" s="74" t="s">
        <v>232</v>
      </c>
      <c r="U150" s="74" t="s">
        <v>236</v>
      </c>
      <c r="V150" s="73" t="s">
        <v>236</v>
      </c>
      <c r="W150" s="105">
        <v>50</v>
      </c>
    </row>
    <row r="151" spans="1:23" s="3" customFormat="1" ht="25.5" x14ac:dyDescent="0.2">
      <c r="A151" s="13" t="s">
        <v>66</v>
      </c>
      <c r="B151" s="87">
        <v>2185</v>
      </c>
      <c r="C151" s="84">
        <v>523.44000000000005</v>
      </c>
      <c r="D151" s="84"/>
      <c r="E151" s="84">
        <v>2708.44</v>
      </c>
      <c r="F151" s="84">
        <v>0</v>
      </c>
      <c r="G151" s="72">
        <v>2200</v>
      </c>
      <c r="H151" s="72">
        <v>373</v>
      </c>
      <c r="I151" s="72"/>
      <c r="J151" s="72">
        <v>2572.25</v>
      </c>
      <c r="K151" s="72">
        <v>0.75</v>
      </c>
      <c r="L151" s="91">
        <v>3000</v>
      </c>
      <c r="M151" s="86">
        <v>750</v>
      </c>
      <c r="N151" s="86"/>
      <c r="O151" s="86">
        <v>3750</v>
      </c>
      <c r="P151" s="86">
        <v>0</v>
      </c>
      <c r="Q151" s="108">
        <v>3900</v>
      </c>
      <c r="R151" s="76">
        <v>5777.01</v>
      </c>
      <c r="S151" s="74" t="s">
        <v>237</v>
      </c>
      <c r="T151" s="74" t="s">
        <v>232</v>
      </c>
      <c r="U151" s="74" t="s">
        <v>236</v>
      </c>
      <c r="V151" s="73" t="s">
        <v>236</v>
      </c>
      <c r="W151" s="105">
        <v>5000</v>
      </c>
    </row>
    <row r="152" spans="1:23" s="3" customFormat="1" ht="38.25" x14ac:dyDescent="0.2">
      <c r="A152" s="26" t="s">
        <v>143</v>
      </c>
      <c r="B152" s="87">
        <v>1300</v>
      </c>
      <c r="C152" s="84"/>
      <c r="D152" s="84"/>
      <c r="E152" s="84">
        <v>1300</v>
      </c>
      <c r="F152" s="84">
        <v>0</v>
      </c>
      <c r="G152" s="72">
        <v>1300</v>
      </c>
      <c r="H152" s="72"/>
      <c r="I152" s="72"/>
      <c r="J152" s="72">
        <v>866.58</v>
      </c>
      <c r="K152" s="72">
        <v>433.42</v>
      </c>
      <c r="L152" s="91">
        <v>1300</v>
      </c>
      <c r="M152" s="86">
        <v>325</v>
      </c>
      <c r="N152" s="86"/>
      <c r="O152" s="86">
        <v>1625</v>
      </c>
      <c r="P152" s="86">
        <v>0</v>
      </c>
      <c r="Q152" s="108">
        <v>472</v>
      </c>
      <c r="R152" s="76">
        <v>584</v>
      </c>
      <c r="S152" s="74" t="s">
        <v>237</v>
      </c>
      <c r="T152" s="74" t="s">
        <v>306</v>
      </c>
      <c r="U152" s="74" t="s">
        <v>236</v>
      </c>
      <c r="V152" s="73" t="s">
        <v>236</v>
      </c>
      <c r="W152" s="105">
        <v>850</v>
      </c>
    </row>
    <row r="153" spans="1:23" s="3" customFormat="1" x14ac:dyDescent="0.2">
      <c r="A153" s="13" t="s">
        <v>67</v>
      </c>
      <c r="B153" s="87">
        <v>9690</v>
      </c>
      <c r="C153" s="84"/>
      <c r="D153" s="84"/>
      <c r="E153" s="84">
        <v>9690</v>
      </c>
      <c r="F153" s="84">
        <v>0</v>
      </c>
      <c r="G153" s="72">
        <v>10000</v>
      </c>
      <c r="H153" s="72"/>
      <c r="I153" s="72"/>
      <c r="J153" s="72">
        <v>9854.42</v>
      </c>
      <c r="K153" s="72">
        <v>145.58000000000001</v>
      </c>
      <c r="L153" s="91">
        <v>11000</v>
      </c>
      <c r="M153" s="86"/>
      <c r="N153" s="86"/>
      <c r="O153" s="86">
        <v>11000</v>
      </c>
      <c r="P153" s="86">
        <v>0</v>
      </c>
      <c r="Q153" s="108">
        <v>9000</v>
      </c>
      <c r="R153" s="76">
        <v>12000</v>
      </c>
      <c r="S153" s="74" t="s">
        <v>237</v>
      </c>
      <c r="T153" s="74" t="s">
        <v>232</v>
      </c>
      <c r="U153" s="74"/>
      <c r="V153" s="73" t="s">
        <v>236</v>
      </c>
      <c r="W153" s="105">
        <v>9000</v>
      </c>
    </row>
    <row r="154" spans="1:23" s="3" customFormat="1" ht="25.5" x14ac:dyDescent="0.2">
      <c r="A154" s="13" t="s">
        <v>68</v>
      </c>
      <c r="B154" s="87">
        <v>1235</v>
      </c>
      <c r="C154" s="84"/>
      <c r="D154" s="84"/>
      <c r="E154" s="84">
        <v>1039</v>
      </c>
      <c r="F154" s="84">
        <v>196</v>
      </c>
      <c r="G154" s="72">
        <v>800</v>
      </c>
      <c r="H154" s="72"/>
      <c r="I154" s="72"/>
      <c r="J154" s="72">
        <v>0</v>
      </c>
      <c r="K154" s="72">
        <v>800</v>
      </c>
      <c r="L154" s="91">
        <v>1000</v>
      </c>
      <c r="M154" s="86"/>
      <c r="N154" s="86"/>
      <c r="O154" s="86">
        <v>263</v>
      </c>
      <c r="P154" s="86">
        <v>737</v>
      </c>
      <c r="Q154" s="108">
        <v>400</v>
      </c>
      <c r="R154" s="76">
        <v>3900</v>
      </c>
      <c r="S154" s="74" t="s">
        <v>237</v>
      </c>
      <c r="T154" s="74" t="s">
        <v>232</v>
      </c>
      <c r="U154" s="74"/>
      <c r="V154" s="73" t="s">
        <v>321</v>
      </c>
      <c r="W154" s="105">
        <v>0</v>
      </c>
    </row>
    <row r="155" spans="1:23" s="3" customFormat="1" x14ac:dyDescent="0.2">
      <c r="A155" s="26" t="s">
        <v>235</v>
      </c>
      <c r="B155" s="88" t="s">
        <v>112</v>
      </c>
      <c r="C155" s="84"/>
      <c r="D155" s="84"/>
      <c r="E155" s="84"/>
      <c r="F155" s="84"/>
      <c r="G155" s="75" t="s">
        <v>112</v>
      </c>
      <c r="H155" s="72"/>
      <c r="I155" s="72"/>
      <c r="J155" s="72"/>
      <c r="K155" s="72"/>
      <c r="L155" s="92" t="s">
        <v>112</v>
      </c>
      <c r="M155" s="86"/>
      <c r="N155" s="86"/>
      <c r="O155" s="86"/>
      <c r="P155" s="86"/>
      <c r="Q155" s="109" t="s">
        <v>112</v>
      </c>
      <c r="R155" s="76">
        <v>4000</v>
      </c>
      <c r="S155" s="74" t="s">
        <v>237</v>
      </c>
      <c r="T155" s="74" t="s">
        <v>232</v>
      </c>
      <c r="U155" s="74" t="s">
        <v>236</v>
      </c>
      <c r="V155" s="73" t="s">
        <v>236</v>
      </c>
      <c r="W155" s="105">
        <v>500</v>
      </c>
    </row>
    <row r="156" spans="1:23" s="3" customFormat="1" ht="38.25" x14ac:dyDescent="0.2">
      <c r="A156" s="26" t="s">
        <v>247</v>
      </c>
      <c r="B156" s="88" t="s">
        <v>112</v>
      </c>
      <c r="C156" s="84"/>
      <c r="D156" s="84"/>
      <c r="E156" s="84"/>
      <c r="F156" s="84"/>
      <c r="G156" s="75" t="s">
        <v>112</v>
      </c>
      <c r="H156" s="72"/>
      <c r="I156" s="72"/>
      <c r="J156" s="72"/>
      <c r="K156" s="72"/>
      <c r="L156" s="92" t="s">
        <v>112</v>
      </c>
      <c r="M156" s="86"/>
      <c r="N156" s="86"/>
      <c r="O156" s="86"/>
      <c r="P156" s="86"/>
      <c r="Q156" s="109" t="s">
        <v>112</v>
      </c>
      <c r="R156" s="76">
        <v>85.2</v>
      </c>
      <c r="S156" s="74" t="s">
        <v>237</v>
      </c>
      <c r="T156" s="74" t="s">
        <v>311</v>
      </c>
      <c r="U156" s="74" t="s">
        <v>312</v>
      </c>
      <c r="V156" s="73" t="s">
        <v>236</v>
      </c>
      <c r="W156" s="105">
        <v>50</v>
      </c>
    </row>
    <row r="157" spans="1:23" s="3" customFormat="1" ht="51" x14ac:dyDescent="0.2">
      <c r="A157" s="13" t="s">
        <v>173</v>
      </c>
      <c r="B157" s="87">
        <v>153.9</v>
      </c>
      <c r="C157" s="84"/>
      <c r="D157" s="84">
        <v>30.78</v>
      </c>
      <c r="E157" s="84">
        <v>48.58</v>
      </c>
      <c r="F157" s="84">
        <v>74.540000000000006</v>
      </c>
      <c r="G157" s="72">
        <v>100</v>
      </c>
      <c r="H157" s="72"/>
      <c r="I157" s="72"/>
      <c r="J157" s="72">
        <v>0</v>
      </c>
      <c r="K157" s="72">
        <v>100</v>
      </c>
      <c r="L157" s="91">
        <v>50</v>
      </c>
      <c r="M157" s="86"/>
      <c r="N157" s="86"/>
      <c r="O157" s="86">
        <v>0</v>
      </c>
      <c r="P157" s="86">
        <v>50</v>
      </c>
      <c r="Q157" s="109" t="s">
        <v>112</v>
      </c>
      <c r="R157" s="76">
        <v>300</v>
      </c>
      <c r="S157" s="74" t="s">
        <v>316</v>
      </c>
      <c r="T157" s="74" t="s">
        <v>308</v>
      </c>
      <c r="U157" s="74" t="s">
        <v>236</v>
      </c>
      <c r="V157" s="73" t="s">
        <v>321</v>
      </c>
      <c r="W157" s="105">
        <v>0</v>
      </c>
    </row>
    <row r="158" spans="1:23" s="3" customFormat="1" x14ac:dyDescent="0.2">
      <c r="A158" s="12" t="s">
        <v>69</v>
      </c>
      <c r="B158" s="87">
        <v>3700</v>
      </c>
      <c r="C158" s="84">
        <v>950</v>
      </c>
      <c r="D158" s="84"/>
      <c r="E158" s="84">
        <v>4032.66</v>
      </c>
      <c r="F158" s="84">
        <v>617.34</v>
      </c>
      <c r="G158" s="72">
        <v>4200</v>
      </c>
      <c r="H158" s="72"/>
      <c r="I158" s="72"/>
      <c r="J158" s="72">
        <v>2333.42</v>
      </c>
      <c r="K158" s="72">
        <v>1866.58</v>
      </c>
      <c r="L158" s="91">
        <v>4700</v>
      </c>
      <c r="M158" s="86"/>
      <c r="N158" s="86"/>
      <c r="O158" s="86">
        <v>4699.6899999999996</v>
      </c>
      <c r="P158" s="86">
        <v>0.31</v>
      </c>
      <c r="Q158" s="108">
        <v>2800</v>
      </c>
      <c r="R158" s="76">
        <v>2000</v>
      </c>
      <c r="S158" s="74" t="s">
        <v>237</v>
      </c>
      <c r="T158" s="74" t="s">
        <v>232</v>
      </c>
      <c r="U158" s="74" t="s">
        <v>236</v>
      </c>
      <c r="V158" s="73" t="s">
        <v>236</v>
      </c>
      <c r="W158" s="105">
        <v>2000</v>
      </c>
    </row>
    <row r="159" spans="1:23" s="3" customFormat="1" ht="38.25" x14ac:dyDescent="0.2">
      <c r="A159" s="26" t="s">
        <v>160</v>
      </c>
      <c r="B159" s="88" t="s">
        <v>112</v>
      </c>
      <c r="C159" s="84"/>
      <c r="D159" s="84"/>
      <c r="E159" s="84"/>
      <c r="F159" s="84"/>
      <c r="G159" s="72">
        <v>150</v>
      </c>
      <c r="H159" s="72"/>
      <c r="I159" s="72"/>
      <c r="J159" s="72">
        <v>83.2</v>
      </c>
      <c r="K159" s="72">
        <v>66.8</v>
      </c>
      <c r="L159" s="91">
        <v>500</v>
      </c>
      <c r="M159" s="86"/>
      <c r="N159" s="86"/>
      <c r="O159" s="86">
        <v>0</v>
      </c>
      <c r="P159" s="86">
        <v>500</v>
      </c>
      <c r="Q159" s="108">
        <v>120</v>
      </c>
      <c r="R159" s="76">
        <v>1350</v>
      </c>
      <c r="S159" s="74" t="s">
        <v>237</v>
      </c>
      <c r="T159" s="74" t="s">
        <v>306</v>
      </c>
      <c r="U159" s="74" t="s">
        <v>236</v>
      </c>
      <c r="V159" s="73" t="s">
        <v>321</v>
      </c>
      <c r="W159" s="105">
        <v>0</v>
      </c>
    </row>
    <row r="160" spans="1:23" s="3" customFormat="1" ht="38.25" x14ac:dyDescent="0.2">
      <c r="A160" s="26" t="s">
        <v>150</v>
      </c>
      <c r="B160" s="87">
        <v>760</v>
      </c>
      <c r="C160" s="84"/>
      <c r="D160" s="84"/>
      <c r="E160" s="84">
        <v>760</v>
      </c>
      <c r="F160" s="84">
        <v>0</v>
      </c>
      <c r="G160" s="72">
        <v>456</v>
      </c>
      <c r="H160" s="72"/>
      <c r="I160" s="72"/>
      <c r="J160" s="72">
        <v>456</v>
      </c>
      <c r="K160" s="72">
        <v>0</v>
      </c>
      <c r="L160" s="91">
        <v>750</v>
      </c>
      <c r="M160" s="86">
        <v>187.5</v>
      </c>
      <c r="N160" s="86"/>
      <c r="O160" s="86">
        <v>937.5</v>
      </c>
      <c r="P160" s="86">
        <v>0</v>
      </c>
      <c r="Q160" s="108">
        <v>660</v>
      </c>
      <c r="R160" s="76">
        <v>660</v>
      </c>
      <c r="S160" s="74" t="s">
        <v>237</v>
      </c>
      <c r="T160" s="74" t="s">
        <v>306</v>
      </c>
      <c r="U160" s="74" t="s">
        <v>236</v>
      </c>
      <c r="V160" s="73" t="s">
        <v>236</v>
      </c>
      <c r="W160" s="105">
        <v>660</v>
      </c>
    </row>
    <row r="161" spans="1:23" s="3" customFormat="1" x14ac:dyDescent="0.2">
      <c r="A161" s="26" t="s">
        <v>178</v>
      </c>
      <c r="B161" s="88" t="s">
        <v>112</v>
      </c>
      <c r="C161" s="84"/>
      <c r="D161" s="84"/>
      <c r="E161" s="84"/>
      <c r="F161" s="84"/>
      <c r="G161" s="75" t="s">
        <v>112</v>
      </c>
      <c r="H161" s="72"/>
      <c r="I161" s="72"/>
      <c r="J161" s="72"/>
      <c r="K161" s="72"/>
      <c r="L161" s="91">
        <v>800</v>
      </c>
      <c r="M161" s="86"/>
      <c r="N161" s="86"/>
      <c r="O161" s="86">
        <v>576.5</v>
      </c>
      <c r="P161" s="86">
        <v>223.5</v>
      </c>
      <c r="Q161" s="108">
        <v>1040</v>
      </c>
      <c r="R161" s="76">
        <v>1300</v>
      </c>
      <c r="S161" s="74" t="s">
        <v>237</v>
      </c>
      <c r="T161" s="74" t="s">
        <v>232</v>
      </c>
      <c r="U161" s="74" t="s">
        <v>236</v>
      </c>
      <c r="V161" s="73" t="s">
        <v>236</v>
      </c>
      <c r="W161" s="105">
        <v>600</v>
      </c>
    </row>
    <row r="162" spans="1:23" s="3" customFormat="1" ht="25.5" x14ac:dyDescent="0.2">
      <c r="A162" s="26" t="s">
        <v>164</v>
      </c>
      <c r="B162" s="88" t="s">
        <v>112</v>
      </c>
      <c r="C162" s="84"/>
      <c r="D162" s="84"/>
      <c r="E162" s="84"/>
      <c r="F162" s="84"/>
      <c r="G162" s="72">
        <v>500</v>
      </c>
      <c r="H162" s="72"/>
      <c r="I162" s="72"/>
      <c r="J162" s="72">
        <v>500</v>
      </c>
      <c r="K162" s="72">
        <v>0</v>
      </c>
      <c r="L162" s="92" t="s">
        <v>112</v>
      </c>
      <c r="M162" s="86"/>
      <c r="N162" s="86"/>
      <c r="O162" s="86"/>
      <c r="P162" s="86"/>
      <c r="Q162" s="108">
        <v>1000</v>
      </c>
      <c r="R162" s="76">
        <v>2200</v>
      </c>
      <c r="S162" s="74" t="s">
        <v>237</v>
      </c>
      <c r="T162" s="74" t="s">
        <v>232</v>
      </c>
      <c r="U162" s="74" t="s">
        <v>236</v>
      </c>
      <c r="V162" s="73" t="s">
        <v>236</v>
      </c>
      <c r="W162" s="105">
        <v>1000</v>
      </c>
    </row>
    <row r="163" spans="1:23" s="3" customFormat="1" ht="38.25" x14ac:dyDescent="0.2">
      <c r="A163" s="13" t="s">
        <v>70</v>
      </c>
      <c r="B163" s="87">
        <v>627</v>
      </c>
      <c r="C163" s="84"/>
      <c r="D163" s="84"/>
      <c r="E163" s="84">
        <v>627</v>
      </c>
      <c r="F163" s="84">
        <v>0</v>
      </c>
      <c r="G163" s="72">
        <v>550</v>
      </c>
      <c r="H163" s="72"/>
      <c r="I163" s="72">
        <v>183.32</v>
      </c>
      <c r="J163" s="72">
        <v>366.69</v>
      </c>
      <c r="K163" s="72">
        <v>0</v>
      </c>
      <c r="L163" s="91">
        <v>550</v>
      </c>
      <c r="M163" s="86"/>
      <c r="N163" s="86"/>
      <c r="O163" s="86">
        <v>100</v>
      </c>
      <c r="P163" s="86">
        <v>450</v>
      </c>
      <c r="Q163" s="108">
        <v>750</v>
      </c>
      <c r="R163" s="76">
        <v>750</v>
      </c>
      <c r="S163" s="74" t="s">
        <v>237</v>
      </c>
      <c r="T163" s="74" t="s">
        <v>307</v>
      </c>
      <c r="U163" s="74" t="s">
        <v>236</v>
      </c>
      <c r="V163" s="73" t="s">
        <v>236</v>
      </c>
      <c r="W163" s="105">
        <v>375</v>
      </c>
    </row>
    <row r="164" spans="1:23" s="3" customFormat="1" ht="38.25" x14ac:dyDescent="0.2">
      <c r="A164" s="13" t="s">
        <v>71</v>
      </c>
      <c r="B164" s="87">
        <v>1500</v>
      </c>
      <c r="C164" s="84"/>
      <c r="D164" s="84">
        <v>300</v>
      </c>
      <c r="E164" s="84">
        <v>937.44</v>
      </c>
      <c r="F164" s="84">
        <v>262.56</v>
      </c>
      <c r="G164" s="72">
        <v>1350</v>
      </c>
      <c r="H164" s="72"/>
      <c r="I164" s="72"/>
      <c r="J164" s="72">
        <v>1304.44</v>
      </c>
      <c r="K164" s="72">
        <v>45.56</v>
      </c>
      <c r="L164" s="91">
        <v>1100</v>
      </c>
      <c r="M164" s="86"/>
      <c r="N164" s="86"/>
      <c r="O164" s="86">
        <v>1100</v>
      </c>
      <c r="P164" s="86">
        <v>0</v>
      </c>
      <c r="Q164" s="108">
        <v>800</v>
      </c>
      <c r="R164" s="76">
        <v>4000</v>
      </c>
      <c r="S164" s="74" t="s">
        <v>237</v>
      </c>
      <c r="T164" s="74" t="s">
        <v>304</v>
      </c>
      <c r="U164" s="74" t="s">
        <v>236</v>
      </c>
      <c r="V164" s="73" t="s">
        <v>236</v>
      </c>
      <c r="W164" s="105">
        <v>2000</v>
      </c>
    </row>
    <row r="165" spans="1:23" s="3" customFormat="1" ht="25.5" x14ac:dyDescent="0.2">
      <c r="A165" s="13" t="s">
        <v>72</v>
      </c>
      <c r="B165" s="87">
        <v>2200</v>
      </c>
      <c r="C165" s="84">
        <v>500</v>
      </c>
      <c r="D165" s="84"/>
      <c r="E165" s="84">
        <v>2694.83</v>
      </c>
      <c r="F165" s="84">
        <v>5.17</v>
      </c>
      <c r="G165" s="72">
        <v>2500</v>
      </c>
      <c r="H165" s="72"/>
      <c r="I165" s="72"/>
      <c r="J165" s="72">
        <v>2321.41</v>
      </c>
      <c r="K165" s="72">
        <v>178.59</v>
      </c>
      <c r="L165" s="91">
        <v>3000</v>
      </c>
      <c r="M165" s="86">
        <v>150</v>
      </c>
      <c r="N165" s="86"/>
      <c r="O165" s="86">
        <v>3150</v>
      </c>
      <c r="P165" s="86">
        <v>0</v>
      </c>
      <c r="Q165" s="108">
        <v>3250</v>
      </c>
      <c r="R165" s="76">
        <v>3750</v>
      </c>
      <c r="S165" s="74" t="s">
        <v>237</v>
      </c>
      <c r="T165" s="74" t="s">
        <v>232</v>
      </c>
      <c r="U165" s="74" t="s">
        <v>236</v>
      </c>
      <c r="V165" s="73" t="s">
        <v>236</v>
      </c>
      <c r="W165" s="105">
        <v>3750</v>
      </c>
    </row>
    <row r="166" spans="1:23" s="3" customFormat="1" ht="38.25" x14ac:dyDescent="0.2">
      <c r="A166" s="13" t="s">
        <v>128</v>
      </c>
      <c r="B166" s="87">
        <v>266</v>
      </c>
      <c r="C166" s="84">
        <v>0</v>
      </c>
      <c r="D166" s="84">
        <v>0</v>
      </c>
      <c r="E166" s="84">
        <v>0</v>
      </c>
      <c r="F166" s="84">
        <v>266</v>
      </c>
      <c r="G166" s="75" t="s">
        <v>112</v>
      </c>
      <c r="H166" s="72"/>
      <c r="I166" s="72"/>
      <c r="J166" s="72"/>
      <c r="K166" s="72"/>
      <c r="L166" s="92" t="s">
        <v>112</v>
      </c>
      <c r="M166" s="86">
        <v>500</v>
      </c>
      <c r="N166" s="86"/>
      <c r="O166" s="86">
        <v>500</v>
      </c>
      <c r="P166" s="86">
        <v>0</v>
      </c>
      <c r="Q166" s="108">
        <v>100</v>
      </c>
      <c r="R166" s="76">
        <v>4000</v>
      </c>
      <c r="S166" s="74" t="s">
        <v>237</v>
      </c>
      <c r="T166" s="74" t="s">
        <v>293</v>
      </c>
      <c r="U166" s="74" t="s">
        <v>236</v>
      </c>
      <c r="V166" s="73" t="s">
        <v>236</v>
      </c>
      <c r="W166" s="105">
        <v>200</v>
      </c>
    </row>
    <row r="167" spans="1:23" s="3" customFormat="1" ht="38.25" x14ac:dyDescent="0.2">
      <c r="A167" s="13" t="s">
        <v>73</v>
      </c>
      <c r="B167" s="87">
        <v>7695</v>
      </c>
      <c r="C167" s="84"/>
      <c r="D167" s="84"/>
      <c r="E167" s="84">
        <v>7695</v>
      </c>
      <c r="F167" s="84">
        <v>0</v>
      </c>
      <c r="G167" s="72">
        <v>8000</v>
      </c>
      <c r="H167" s="72"/>
      <c r="I167" s="72"/>
      <c r="J167" s="72">
        <v>8000</v>
      </c>
      <c r="K167" s="72">
        <v>0</v>
      </c>
      <c r="L167" s="91">
        <v>7000</v>
      </c>
      <c r="M167" s="86">
        <v>695.62</v>
      </c>
      <c r="N167" s="86"/>
      <c r="O167" s="86">
        <v>7572.48</v>
      </c>
      <c r="P167" s="86">
        <v>123.14</v>
      </c>
      <c r="Q167" s="108">
        <v>9100</v>
      </c>
      <c r="R167" s="76">
        <v>10500</v>
      </c>
      <c r="S167" s="74" t="s">
        <v>237</v>
      </c>
      <c r="T167" s="74" t="s">
        <v>306</v>
      </c>
      <c r="U167" s="74" t="s">
        <v>236</v>
      </c>
      <c r="V167" s="73" t="s">
        <v>236</v>
      </c>
      <c r="W167" s="105">
        <v>9100</v>
      </c>
    </row>
    <row r="168" spans="1:23" s="3" customFormat="1" ht="25.5" x14ac:dyDescent="0.2">
      <c r="A168" s="13" t="s">
        <v>126</v>
      </c>
      <c r="B168" s="87">
        <v>171</v>
      </c>
      <c r="C168" s="84"/>
      <c r="D168" s="84"/>
      <c r="E168" s="84">
        <v>0</v>
      </c>
      <c r="F168" s="84">
        <v>171</v>
      </c>
      <c r="G168" s="72">
        <v>300</v>
      </c>
      <c r="H168" s="72"/>
      <c r="I168" s="72">
        <v>199.98</v>
      </c>
      <c r="J168" s="72">
        <v>0</v>
      </c>
      <c r="K168" s="72">
        <v>100.02</v>
      </c>
      <c r="L168" s="92" t="s">
        <v>112</v>
      </c>
      <c r="M168" s="86"/>
      <c r="N168" s="86"/>
      <c r="O168" s="86"/>
      <c r="P168" s="86"/>
      <c r="Q168" s="108">
        <v>500</v>
      </c>
      <c r="R168" s="76">
        <v>650</v>
      </c>
      <c r="S168" s="74" t="s">
        <v>296</v>
      </c>
      <c r="T168" s="74" t="s">
        <v>232</v>
      </c>
      <c r="U168" s="74" t="s">
        <v>236</v>
      </c>
      <c r="V168" s="73" t="s">
        <v>236</v>
      </c>
      <c r="W168" s="105">
        <v>250</v>
      </c>
    </row>
    <row r="169" spans="1:23" s="3" customFormat="1" ht="25.5" x14ac:dyDescent="0.2">
      <c r="A169" s="13" t="s">
        <v>177</v>
      </c>
      <c r="B169" s="88" t="s">
        <v>112</v>
      </c>
      <c r="C169" s="84"/>
      <c r="D169" s="84"/>
      <c r="E169" s="84"/>
      <c r="F169" s="84"/>
      <c r="G169" s="75" t="s">
        <v>112</v>
      </c>
      <c r="H169" s="72"/>
      <c r="I169" s="72"/>
      <c r="J169" s="72"/>
      <c r="K169" s="72"/>
      <c r="L169" s="91">
        <v>300</v>
      </c>
      <c r="M169" s="86"/>
      <c r="N169" s="86"/>
      <c r="O169" s="86">
        <v>300</v>
      </c>
      <c r="P169" s="86">
        <v>0</v>
      </c>
      <c r="Q169" s="108">
        <v>1000</v>
      </c>
      <c r="R169" s="76">
        <v>2400</v>
      </c>
      <c r="S169" s="74" t="s">
        <v>314</v>
      </c>
      <c r="T169" s="74" t="s">
        <v>232</v>
      </c>
      <c r="U169" s="74" t="s">
        <v>236</v>
      </c>
      <c r="V169" s="73" t="s">
        <v>236</v>
      </c>
      <c r="W169" s="105">
        <v>1500</v>
      </c>
    </row>
    <row r="170" spans="1:23" s="3" customFormat="1" ht="38.25" x14ac:dyDescent="0.2">
      <c r="A170" s="13" t="s">
        <v>227</v>
      </c>
      <c r="B170" s="87">
        <v>122.36</v>
      </c>
      <c r="C170" s="84"/>
      <c r="D170" s="84">
        <v>24.47</v>
      </c>
      <c r="E170" s="84">
        <v>0</v>
      </c>
      <c r="F170" s="84">
        <v>97.89</v>
      </c>
      <c r="G170" s="72">
        <v>350</v>
      </c>
      <c r="H170" s="72">
        <v>87.5</v>
      </c>
      <c r="I170" s="72"/>
      <c r="J170" s="72">
        <v>60.24</v>
      </c>
      <c r="K170" s="72">
        <v>289.76</v>
      </c>
      <c r="L170" s="91">
        <v>750</v>
      </c>
      <c r="M170" s="86"/>
      <c r="N170" s="86"/>
      <c r="O170" s="86">
        <v>726.97</v>
      </c>
      <c r="P170" s="86">
        <v>23.03</v>
      </c>
      <c r="Q170" s="108">
        <v>480</v>
      </c>
      <c r="R170" s="76">
        <v>1200</v>
      </c>
      <c r="S170" s="74" t="s">
        <v>237</v>
      </c>
      <c r="T170" s="74" t="s">
        <v>232</v>
      </c>
      <c r="U170" s="74" t="s">
        <v>236</v>
      </c>
      <c r="V170" s="73" t="s">
        <v>236</v>
      </c>
      <c r="W170" s="105">
        <v>800</v>
      </c>
    </row>
    <row r="171" spans="1:23" s="3" customFormat="1" ht="38.25" x14ac:dyDescent="0.2">
      <c r="A171" s="26" t="s">
        <v>202</v>
      </c>
      <c r="B171" s="88" t="s">
        <v>112</v>
      </c>
      <c r="C171" s="84"/>
      <c r="D171" s="84"/>
      <c r="E171" s="84"/>
      <c r="F171" s="84"/>
      <c r="G171" s="75" t="s">
        <v>112</v>
      </c>
      <c r="H171" s="72"/>
      <c r="I171" s="72"/>
      <c r="J171" s="72"/>
      <c r="K171" s="72"/>
      <c r="L171" s="92" t="s">
        <v>112</v>
      </c>
      <c r="M171" s="86"/>
      <c r="N171" s="86"/>
      <c r="O171" s="86"/>
      <c r="P171" s="86"/>
      <c r="Q171" s="109" t="s">
        <v>112</v>
      </c>
      <c r="R171" s="76">
        <v>1000</v>
      </c>
      <c r="S171" s="74" t="s">
        <v>237</v>
      </c>
      <c r="T171" s="74" t="s">
        <v>307</v>
      </c>
      <c r="U171" s="74" t="s">
        <v>236</v>
      </c>
      <c r="V171" s="73" t="s">
        <v>236</v>
      </c>
      <c r="W171" s="105">
        <v>750</v>
      </c>
    </row>
    <row r="172" spans="1:23" s="3" customFormat="1" ht="38.25" x14ac:dyDescent="0.2">
      <c r="A172" s="13" t="s">
        <v>74</v>
      </c>
      <c r="B172" s="87">
        <v>760</v>
      </c>
      <c r="C172" s="84"/>
      <c r="D172" s="84"/>
      <c r="E172" s="84">
        <v>760</v>
      </c>
      <c r="F172" s="84">
        <v>0</v>
      </c>
      <c r="G172" s="75" t="s">
        <v>112</v>
      </c>
      <c r="H172" s="72"/>
      <c r="I172" s="72"/>
      <c r="J172" s="72"/>
      <c r="K172" s="72"/>
      <c r="L172" s="91">
        <v>900</v>
      </c>
      <c r="M172" s="86"/>
      <c r="N172" s="86"/>
      <c r="O172" s="86">
        <v>900</v>
      </c>
      <c r="P172" s="86">
        <v>0</v>
      </c>
      <c r="Q172" s="108">
        <v>1300</v>
      </c>
      <c r="R172" s="76">
        <v>2500</v>
      </c>
      <c r="S172" s="74" t="s">
        <v>237</v>
      </c>
      <c r="T172" s="74" t="s">
        <v>306</v>
      </c>
      <c r="U172" s="74" t="s">
        <v>236</v>
      </c>
      <c r="V172" s="73" t="s">
        <v>236</v>
      </c>
      <c r="W172" s="105">
        <v>1500</v>
      </c>
    </row>
    <row r="173" spans="1:23" s="3" customFormat="1" x14ac:dyDescent="0.2">
      <c r="A173" s="13" t="s">
        <v>75</v>
      </c>
      <c r="B173" s="87">
        <v>5700</v>
      </c>
      <c r="C173" s="84"/>
      <c r="D173" s="84"/>
      <c r="E173" s="84">
        <v>5519.64</v>
      </c>
      <c r="F173" s="84">
        <v>180.36</v>
      </c>
      <c r="G173" s="72">
        <v>7100</v>
      </c>
      <c r="H173" s="72"/>
      <c r="I173" s="72"/>
      <c r="J173" s="72">
        <v>7055.37</v>
      </c>
      <c r="K173" s="72">
        <v>44.63</v>
      </c>
      <c r="L173" s="91">
        <v>7100</v>
      </c>
      <c r="M173" s="86"/>
      <c r="N173" s="86"/>
      <c r="O173" s="86">
        <v>7100</v>
      </c>
      <c r="P173" s="86">
        <v>0</v>
      </c>
      <c r="Q173" s="108">
        <v>9000</v>
      </c>
      <c r="R173" s="76">
        <v>18000</v>
      </c>
      <c r="S173" s="74" t="s">
        <v>237</v>
      </c>
      <c r="T173" s="74" t="s">
        <v>232</v>
      </c>
      <c r="U173" s="74" t="s">
        <v>236</v>
      </c>
      <c r="V173" s="73" t="s">
        <v>236</v>
      </c>
      <c r="W173" s="105">
        <v>10000</v>
      </c>
    </row>
    <row r="174" spans="1:23" s="3" customFormat="1" ht="38.25" x14ac:dyDescent="0.2">
      <c r="A174" s="13" t="s">
        <v>212</v>
      </c>
      <c r="B174" s="87">
        <v>750</v>
      </c>
      <c r="C174" s="84"/>
      <c r="D174" s="84"/>
      <c r="E174" s="84">
        <v>0</v>
      </c>
      <c r="F174" s="84">
        <v>750</v>
      </c>
      <c r="G174" s="72">
        <v>800</v>
      </c>
      <c r="H174" s="72"/>
      <c r="I174" s="72"/>
      <c r="J174" s="72">
        <v>665</v>
      </c>
      <c r="K174" s="72">
        <v>135</v>
      </c>
      <c r="L174" s="91">
        <v>600</v>
      </c>
      <c r="M174" s="86"/>
      <c r="N174" s="86"/>
      <c r="O174" s="86">
        <v>477.6</v>
      </c>
      <c r="P174" s="86">
        <v>122.4</v>
      </c>
      <c r="Q174" s="108">
        <v>100</v>
      </c>
      <c r="R174" s="76">
        <v>600</v>
      </c>
      <c r="S174" s="74" t="s">
        <v>237</v>
      </c>
      <c r="T174" s="74" t="s">
        <v>306</v>
      </c>
      <c r="U174" s="74" t="s">
        <v>236</v>
      </c>
      <c r="V174" s="73" t="s">
        <v>236</v>
      </c>
      <c r="W174" s="105">
        <v>100</v>
      </c>
    </row>
    <row r="175" spans="1:23" s="3" customFormat="1" x14ac:dyDescent="0.2">
      <c r="A175" s="26" t="s">
        <v>179</v>
      </c>
      <c r="B175" s="88" t="s">
        <v>112</v>
      </c>
      <c r="C175" s="84"/>
      <c r="D175" s="84"/>
      <c r="E175" s="84"/>
      <c r="F175" s="84"/>
      <c r="G175" s="75" t="s">
        <v>112</v>
      </c>
      <c r="H175" s="72"/>
      <c r="I175" s="72"/>
      <c r="J175" s="72"/>
      <c r="K175" s="72"/>
      <c r="L175" s="92" t="s">
        <v>112</v>
      </c>
      <c r="M175" s="86"/>
      <c r="N175" s="86"/>
      <c r="O175" s="86"/>
      <c r="P175" s="86"/>
      <c r="Q175" s="109" t="s">
        <v>112</v>
      </c>
      <c r="R175" s="76">
        <v>600</v>
      </c>
      <c r="S175" s="74" t="s">
        <v>237</v>
      </c>
      <c r="T175" s="74" t="s">
        <v>232</v>
      </c>
      <c r="U175" s="74" t="s">
        <v>236</v>
      </c>
      <c r="V175" s="73" t="s">
        <v>236</v>
      </c>
      <c r="W175" s="105">
        <v>500</v>
      </c>
    </row>
    <row r="176" spans="1:23" s="3" customFormat="1" x14ac:dyDescent="0.2">
      <c r="A176" s="13" t="s">
        <v>76</v>
      </c>
      <c r="B176" s="87">
        <v>8170</v>
      </c>
      <c r="C176" s="84"/>
      <c r="D176" s="84"/>
      <c r="E176" s="84">
        <v>8170</v>
      </c>
      <c r="F176" s="84">
        <v>0</v>
      </c>
      <c r="G176" s="72">
        <v>9300</v>
      </c>
      <c r="H176" s="72"/>
      <c r="I176" s="72"/>
      <c r="J176" s="72">
        <v>4313.8500000000004</v>
      </c>
      <c r="K176" s="72">
        <v>4986.1499999999996</v>
      </c>
      <c r="L176" s="91">
        <v>11000</v>
      </c>
      <c r="M176" s="86">
        <v>2750</v>
      </c>
      <c r="N176" s="86"/>
      <c r="O176" s="86">
        <v>13750</v>
      </c>
      <c r="P176" s="86">
        <v>0</v>
      </c>
      <c r="Q176" s="108">
        <v>9000</v>
      </c>
      <c r="R176" s="76">
        <v>22500</v>
      </c>
      <c r="S176" s="74" t="s">
        <v>237</v>
      </c>
      <c r="T176" s="74" t="s">
        <v>232</v>
      </c>
      <c r="U176" s="74" t="s">
        <v>236</v>
      </c>
      <c r="V176" s="73" t="s">
        <v>236</v>
      </c>
      <c r="W176" s="105">
        <v>10000</v>
      </c>
    </row>
    <row r="177" spans="1:23" s="3" customFormat="1" ht="25.5" x14ac:dyDescent="0.2">
      <c r="A177" s="26" t="s">
        <v>301</v>
      </c>
      <c r="B177" s="88" t="s">
        <v>112</v>
      </c>
      <c r="C177" s="84"/>
      <c r="D177" s="84"/>
      <c r="E177" s="84"/>
      <c r="F177" s="84"/>
      <c r="G177" s="72">
        <v>80</v>
      </c>
      <c r="H177" s="72"/>
      <c r="I177" s="72"/>
      <c r="J177" s="72">
        <v>55.99</v>
      </c>
      <c r="K177" s="72">
        <v>24.01</v>
      </c>
      <c r="L177" s="91">
        <v>80</v>
      </c>
      <c r="M177" s="86"/>
      <c r="N177" s="86"/>
      <c r="O177" s="86">
        <v>0</v>
      </c>
      <c r="P177" s="86">
        <v>80</v>
      </c>
      <c r="Q177" s="109" t="s">
        <v>112</v>
      </c>
      <c r="R177" s="76">
        <v>300</v>
      </c>
      <c r="S177" s="74" t="s">
        <v>314</v>
      </c>
      <c r="T177" s="74" t="s">
        <v>313</v>
      </c>
      <c r="U177" s="74" t="s">
        <v>312</v>
      </c>
      <c r="V177" s="73" t="s">
        <v>236</v>
      </c>
      <c r="W177" s="105">
        <v>50</v>
      </c>
    </row>
    <row r="178" spans="1:23" s="3" customFormat="1" ht="25.5" x14ac:dyDescent="0.2">
      <c r="A178" s="26" t="s">
        <v>256</v>
      </c>
      <c r="B178" s="88" t="s">
        <v>112</v>
      </c>
      <c r="C178" s="84"/>
      <c r="D178" s="84"/>
      <c r="E178" s="84"/>
      <c r="F178" s="84"/>
      <c r="G178" s="75" t="s">
        <v>112</v>
      </c>
      <c r="H178" s="72"/>
      <c r="I178" s="72"/>
      <c r="J178" s="72"/>
      <c r="K178" s="72"/>
      <c r="L178" s="91">
        <v>150</v>
      </c>
      <c r="M178" s="86"/>
      <c r="N178" s="86"/>
      <c r="O178" s="86">
        <v>0</v>
      </c>
      <c r="P178" s="86">
        <v>150</v>
      </c>
      <c r="Q178" s="109" t="s">
        <v>112</v>
      </c>
      <c r="R178" s="76">
        <v>200</v>
      </c>
      <c r="S178" s="74" t="s">
        <v>237</v>
      </c>
      <c r="T178" s="74" t="s">
        <v>232</v>
      </c>
      <c r="U178" s="74" t="s">
        <v>236</v>
      </c>
      <c r="V178" s="73" t="s">
        <v>236</v>
      </c>
      <c r="W178" s="105">
        <v>50</v>
      </c>
    </row>
    <row r="179" spans="1:23" s="3" customFormat="1" x14ac:dyDescent="0.2">
      <c r="A179" s="26" t="s">
        <v>77</v>
      </c>
      <c r="B179" s="87">
        <v>256.5</v>
      </c>
      <c r="C179" s="84"/>
      <c r="D179" s="84"/>
      <c r="E179" s="84">
        <v>0</v>
      </c>
      <c r="F179" s="84">
        <v>256.5</v>
      </c>
      <c r="G179" s="72">
        <v>260</v>
      </c>
      <c r="H179" s="72"/>
      <c r="I179" s="72"/>
      <c r="J179" s="72">
        <v>207.9</v>
      </c>
      <c r="K179" s="72">
        <v>52.1</v>
      </c>
      <c r="L179" s="91">
        <v>200</v>
      </c>
      <c r="M179" s="86"/>
      <c r="N179" s="86"/>
      <c r="O179" s="86">
        <v>200</v>
      </c>
      <c r="P179" s="86">
        <v>0</v>
      </c>
      <c r="Q179" s="108">
        <v>414</v>
      </c>
      <c r="R179" s="76">
        <v>420</v>
      </c>
      <c r="S179" s="74" t="s">
        <v>237</v>
      </c>
      <c r="T179" s="74" t="s">
        <v>232</v>
      </c>
      <c r="U179" s="74" t="s">
        <v>236</v>
      </c>
      <c r="V179" s="73" t="s">
        <v>236</v>
      </c>
      <c r="W179" s="105">
        <v>420</v>
      </c>
    </row>
    <row r="180" spans="1:23" s="3" customFormat="1" x14ac:dyDescent="0.2">
      <c r="A180" s="26" t="s">
        <v>78</v>
      </c>
      <c r="B180" s="87">
        <v>760</v>
      </c>
      <c r="C180" s="84"/>
      <c r="D180" s="84"/>
      <c r="E180" s="84">
        <v>750</v>
      </c>
      <c r="F180" s="84">
        <v>10</v>
      </c>
      <c r="G180" s="72">
        <v>500</v>
      </c>
      <c r="H180" s="72"/>
      <c r="I180" s="72"/>
      <c r="J180" s="72">
        <v>500</v>
      </c>
      <c r="K180" s="72">
        <v>0</v>
      </c>
      <c r="L180" s="91">
        <v>750</v>
      </c>
      <c r="M180" s="86"/>
      <c r="N180" s="86"/>
      <c r="O180" s="86">
        <v>750.35</v>
      </c>
      <c r="P180" s="86">
        <v>-0.35</v>
      </c>
      <c r="Q180" s="108">
        <v>688</v>
      </c>
      <c r="R180" s="76">
        <v>864</v>
      </c>
      <c r="S180" s="74" t="s">
        <v>237</v>
      </c>
      <c r="T180" s="74" t="s">
        <v>232</v>
      </c>
      <c r="U180" s="74"/>
      <c r="V180" s="73" t="s">
        <v>321</v>
      </c>
      <c r="W180" s="105">
        <v>0</v>
      </c>
    </row>
    <row r="181" spans="1:23" s="3" customFormat="1" ht="38.25" x14ac:dyDescent="0.2">
      <c r="A181" s="26" t="s">
        <v>265</v>
      </c>
      <c r="B181" s="88" t="s">
        <v>112</v>
      </c>
      <c r="C181" s="84"/>
      <c r="D181" s="84"/>
      <c r="E181" s="84"/>
      <c r="F181" s="84"/>
      <c r="G181" s="72">
        <v>500</v>
      </c>
      <c r="H181" s="72"/>
      <c r="I181" s="72"/>
      <c r="J181" s="72">
        <v>0</v>
      </c>
      <c r="K181" s="72">
        <v>500</v>
      </c>
      <c r="L181" s="92" t="s">
        <v>112</v>
      </c>
      <c r="M181" s="86"/>
      <c r="N181" s="86"/>
      <c r="O181" s="86"/>
      <c r="P181" s="86"/>
      <c r="Q181" s="109" t="s">
        <v>112</v>
      </c>
      <c r="R181" s="76">
        <v>2205</v>
      </c>
      <c r="S181" s="74" t="s">
        <v>237</v>
      </c>
      <c r="T181" s="74" t="s">
        <v>293</v>
      </c>
      <c r="U181" s="74" t="s">
        <v>236</v>
      </c>
      <c r="V181" s="73" t="s">
        <v>236</v>
      </c>
      <c r="W181" s="105">
        <v>500</v>
      </c>
    </row>
    <row r="182" spans="1:23" s="3" customFormat="1" x14ac:dyDescent="0.2">
      <c r="A182" s="26" t="s">
        <v>79</v>
      </c>
      <c r="B182" s="87">
        <v>665</v>
      </c>
      <c r="C182" s="84"/>
      <c r="D182" s="84"/>
      <c r="E182" s="84">
        <v>667.49</v>
      </c>
      <c r="F182" s="84">
        <v>-2.4900000000000002</v>
      </c>
      <c r="G182" s="72">
        <v>800</v>
      </c>
      <c r="H182" s="72"/>
      <c r="I182" s="72">
        <v>266.64</v>
      </c>
      <c r="J182" s="72">
        <v>533.36</v>
      </c>
      <c r="K182" s="72">
        <v>0</v>
      </c>
      <c r="L182" s="91">
        <v>1100</v>
      </c>
      <c r="M182" s="86"/>
      <c r="N182" s="86"/>
      <c r="O182" s="86">
        <v>1100</v>
      </c>
      <c r="P182" s="86">
        <v>0</v>
      </c>
      <c r="Q182" s="108">
        <v>1025</v>
      </c>
      <c r="R182" s="76">
        <v>1200</v>
      </c>
      <c r="S182" s="74" t="s">
        <v>237</v>
      </c>
      <c r="T182" s="74" t="s">
        <v>232</v>
      </c>
      <c r="U182" s="74" t="s">
        <v>236</v>
      </c>
      <c r="V182" s="73" t="s">
        <v>236</v>
      </c>
      <c r="W182" s="105">
        <v>1025</v>
      </c>
    </row>
    <row r="183" spans="1:23" s="3" customFormat="1" ht="25.5" x14ac:dyDescent="0.2">
      <c r="A183" s="26" t="s">
        <v>80</v>
      </c>
      <c r="B183" s="87">
        <v>332.5</v>
      </c>
      <c r="C183" s="84"/>
      <c r="D183" s="84">
        <v>132.5</v>
      </c>
      <c r="E183" s="84">
        <v>200</v>
      </c>
      <c r="F183" s="84">
        <v>0</v>
      </c>
      <c r="G183" s="72">
        <v>500</v>
      </c>
      <c r="H183" s="72"/>
      <c r="I183" s="72"/>
      <c r="J183" s="72">
        <v>500</v>
      </c>
      <c r="K183" s="72">
        <v>0</v>
      </c>
      <c r="L183" s="91">
        <v>750</v>
      </c>
      <c r="M183" s="86"/>
      <c r="N183" s="86"/>
      <c r="O183" s="86">
        <v>0</v>
      </c>
      <c r="P183" s="86">
        <v>750</v>
      </c>
      <c r="Q183" s="108">
        <v>750</v>
      </c>
      <c r="R183" s="76">
        <v>300</v>
      </c>
      <c r="S183" s="74" t="s">
        <v>314</v>
      </c>
      <c r="T183" s="74" t="s">
        <v>279</v>
      </c>
      <c r="U183" s="74" t="s">
        <v>236</v>
      </c>
      <c r="V183" s="73" t="s">
        <v>236</v>
      </c>
      <c r="W183" s="105">
        <v>300</v>
      </c>
    </row>
    <row r="184" spans="1:23" s="3" customFormat="1" ht="38.25" x14ac:dyDescent="0.2">
      <c r="A184" s="26" t="s">
        <v>299</v>
      </c>
      <c r="B184" s="88" t="s">
        <v>112</v>
      </c>
      <c r="C184" s="84"/>
      <c r="D184" s="84"/>
      <c r="E184" s="84"/>
      <c r="F184" s="84"/>
      <c r="G184" s="75" t="s">
        <v>112</v>
      </c>
      <c r="H184" s="72"/>
      <c r="I184" s="72"/>
      <c r="J184" s="72"/>
      <c r="K184" s="72"/>
      <c r="L184" s="91">
        <v>500</v>
      </c>
      <c r="M184" s="86"/>
      <c r="N184" s="86"/>
      <c r="O184" s="86">
        <v>410.93</v>
      </c>
      <c r="P184" s="86">
        <v>89.07</v>
      </c>
      <c r="Q184" s="109" t="s">
        <v>112</v>
      </c>
      <c r="R184" s="76">
        <v>950</v>
      </c>
      <c r="S184" s="74" t="s">
        <v>314</v>
      </c>
      <c r="T184" s="74" t="s">
        <v>304</v>
      </c>
      <c r="U184" s="74" t="s">
        <v>312</v>
      </c>
      <c r="V184" s="73" t="s">
        <v>236</v>
      </c>
      <c r="W184" s="105">
        <v>240</v>
      </c>
    </row>
    <row r="185" spans="1:23" s="3" customFormat="1" ht="25.5" x14ac:dyDescent="0.2">
      <c r="A185" s="26" t="s">
        <v>248</v>
      </c>
      <c r="B185" s="88" t="s">
        <v>112</v>
      </c>
      <c r="C185" s="84"/>
      <c r="D185" s="84"/>
      <c r="E185" s="84"/>
      <c r="F185" s="84"/>
      <c r="G185" s="75" t="s">
        <v>112</v>
      </c>
      <c r="H185" s="72"/>
      <c r="I185" s="72"/>
      <c r="J185" s="72"/>
      <c r="K185" s="72"/>
      <c r="L185" s="92" t="s">
        <v>112</v>
      </c>
      <c r="M185" s="86">
        <v>450</v>
      </c>
      <c r="N185" s="86"/>
      <c r="O185" s="86">
        <v>0</v>
      </c>
      <c r="P185" s="86">
        <v>450</v>
      </c>
      <c r="Q185" s="109" t="s">
        <v>112</v>
      </c>
      <c r="R185" s="76">
        <v>270</v>
      </c>
      <c r="S185" s="74" t="s">
        <v>237</v>
      </c>
      <c r="T185" s="74" t="s">
        <v>232</v>
      </c>
      <c r="U185" s="74" t="s">
        <v>236</v>
      </c>
      <c r="V185" s="73" t="s">
        <v>236</v>
      </c>
      <c r="W185" s="105">
        <v>270</v>
      </c>
    </row>
    <row r="186" spans="1:23" s="3" customFormat="1" ht="38.25" x14ac:dyDescent="0.2">
      <c r="A186" s="26" t="s">
        <v>81</v>
      </c>
      <c r="B186" s="87">
        <v>855</v>
      </c>
      <c r="C186" s="84"/>
      <c r="D186" s="84"/>
      <c r="E186" s="84">
        <v>640.4</v>
      </c>
      <c r="F186" s="84">
        <v>214.6</v>
      </c>
      <c r="G186" s="72">
        <v>880</v>
      </c>
      <c r="H186" s="72"/>
      <c r="I186" s="72">
        <v>293.3</v>
      </c>
      <c r="J186" s="72">
        <v>586.70000000000005</v>
      </c>
      <c r="K186" s="72">
        <v>0</v>
      </c>
      <c r="L186" s="92" t="s">
        <v>112</v>
      </c>
      <c r="M186" s="86"/>
      <c r="N186" s="86"/>
      <c r="O186" s="86"/>
      <c r="P186" s="86"/>
      <c r="Q186" s="108">
        <v>1000</v>
      </c>
      <c r="R186" s="76"/>
      <c r="S186" s="74"/>
      <c r="T186" s="74" t="s">
        <v>232</v>
      </c>
      <c r="U186" s="74" t="s">
        <v>319</v>
      </c>
      <c r="V186" s="73" t="s">
        <v>321</v>
      </c>
      <c r="W186" s="105">
        <v>0</v>
      </c>
    </row>
    <row r="187" spans="1:23" s="3" customFormat="1" x14ac:dyDescent="0.2">
      <c r="A187" s="26" t="s">
        <v>82</v>
      </c>
      <c r="B187" s="87">
        <v>427.5</v>
      </c>
      <c r="C187" s="84">
        <v>106.85</v>
      </c>
      <c r="D187" s="84"/>
      <c r="E187" s="84">
        <v>504.45</v>
      </c>
      <c r="F187" s="84">
        <v>29.9</v>
      </c>
      <c r="G187" s="72">
        <v>600</v>
      </c>
      <c r="H187" s="72"/>
      <c r="I187" s="72"/>
      <c r="J187" s="72">
        <v>603.26</v>
      </c>
      <c r="K187" s="72">
        <v>-3.26</v>
      </c>
      <c r="L187" s="91">
        <v>900</v>
      </c>
      <c r="M187" s="86"/>
      <c r="N187" s="86"/>
      <c r="O187" s="86">
        <v>877.42</v>
      </c>
      <c r="P187" s="86">
        <v>22.58</v>
      </c>
      <c r="Q187" s="108">
        <v>1170</v>
      </c>
      <c r="R187" s="76">
        <v>1521</v>
      </c>
      <c r="S187" s="74" t="s">
        <v>237</v>
      </c>
      <c r="T187" s="74" t="s">
        <v>232</v>
      </c>
      <c r="U187" s="74" t="s">
        <v>236</v>
      </c>
      <c r="V187" s="73" t="s">
        <v>236</v>
      </c>
      <c r="W187" s="105">
        <v>1000</v>
      </c>
    </row>
    <row r="188" spans="1:23" s="3" customFormat="1" ht="38.25" x14ac:dyDescent="0.2">
      <c r="A188" s="13" t="s">
        <v>83</v>
      </c>
      <c r="B188" s="87">
        <v>1900</v>
      </c>
      <c r="C188" s="84"/>
      <c r="D188" s="84">
        <v>1013.27</v>
      </c>
      <c r="E188" s="84">
        <v>0</v>
      </c>
      <c r="F188" s="84">
        <v>886.73</v>
      </c>
      <c r="G188" s="72">
        <v>1900</v>
      </c>
      <c r="H188" s="72"/>
      <c r="I188" s="72"/>
      <c r="J188" s="72">
        <v>1277.6099999999999</v>
      </c>
      <c r="K188" s="72">
        <v>622.39</v>
      </c>
      <c r="L188" s="91">
        <v>1000</v>
      </c>
      <c r="M188" s="86"/>
      <c r="N188" s="86"/>
      <c r="O188" s="86">
        <v>1000</v>
      </c>
      <c r="P188" s="86">
        <v>0</v>
      </c>
      <c r="Q188" s="108">
        <v>2000</v>
      </c>
      <c r="R188" s="76">
        <v>2150</v>
      </c>
      <c r="S188" s="74" t="s">
        <v>237</v>
      </c>
      <c r="T188" s="74" t="s">
        <v>306</v>
      </c>
      <c r="U188" s="74" t="s">
        <v>236</v>
      </c>
      <c r="V188" s="73" t="s">
        <v>236</v>
      </c>
      <c r="W188" s="105">
        <v>2150</v>
      </c>
    </row>
    <row r="189" spans="1:23" s="3" customFormat="1" ht="25.5" x14ac:dyDescent="0.2">
      <c r="A189" s="26" t="s">
        <v>231</v>
      </c>
      <c r="B189" s="87">
        <v>342</v>
      </c>
      <c r="C189" s="84"/>
      <c r="D189" s="84"/>
      <c r="E189" s="84">
        <v>342</v>
      </c>
      <c r="F189" s="84">
        <v>0</v>
      </c>
      <c r="G189" s="72">
        <v>390</v>
      </c>
      <c r="H189" s="72"/>
      <c r="I189" s="72"/>
      <c r="J189" s="72">
        <v>133.72999999999999</v>
      </c>
      <c r="K189" s="72">
        <v>256.27</v>
      </c>
      <c r="L189" s="91">
        <v>500</v>
      </c>
      <c r="M189" s="86"/>
      <c r="N189" s="86"/>
      <c r="O189" s="86">
        <v>500</v>
      </c>
      <c r="P189" s="86">
        <v>0</v>
      </c>
      <c r="Q189" s="109" t="s">
        <v>112</v>
      </c>
      <c r="R189" s="76">
        <v>720</v>
      </c>
      <c r="S189" s="74" t="s">
        <v>237</v>
      </c>
      <c r="T189" s="74" t="s">
        <v>232</v>
      </c>
      <c r="U189" s="74" t="s">
        <v>236</v>
      </c>
      <c r="V189" s="73" t="s">
        <v>236</v>
      </c>
      <c r="W189" s="105">
        <v>400</v>
      </c>
    </row>
    <row r="190" spans="1:23" s="3" customFormat="1" x14ac:dyDescent="0.2">
      <c r="A190" s="26" t="s">
        <v>229</v>
      </c>
      <c r="B190" s="88" t="s">
        <v>112</v>
      </c>
      <c r="C190" s="84"/>
      <c r="D190" s="84"/>
      <c r="E190" s="84"/>
      <c r="F190" s="84"/>
      <c r="G190" s="72">
        <v>4000</v>
      </c>
      <c r="H190" s="72">
        <v>1000</v>
      </c>
      <c r="I190" s="72"/>
      <c r="J190" s="72">
        <v>4877.78</v>
      </c>
      <c r="K190" s="72">
        <v>122.22</v>
      </c>
      <c r="L190" s="91">
        <v>5000</v>
      </c>
      <c r="M190" s="86"/>
      <c r="N190" s="86"/>
      <c r="O190" s="86">
        <v>5000</v>
      </c>
      <c r="P190" s="86">
        <v>0</v>
      </c>
      <c r="Q190" s="108">
        <v>5850</v>
      </c>
      <c r="R190" s="76">
        <v>21000</v>
      </c>
      <c r="S190" s="74" t="s">
        <v>237</v>
      </c>
      <c r="T190" s="74" t="s">
        <v>232</v>
      </c>
      <c r="U190" s="74" t="s">
        <v>236</v>
      </c>
      <c r="V190" s="73" t="s">
        <v>236</v>
      </c>
      <c r="W190" s="105">
        <v>7500</v>
      </c>
    </row>
    <row r="191" spans="1:23" s="3" customFormat="1" x14ac:dyDescent="0.2">
      <c r="A191" s="26" t="s">
        <v>243</v>
      </c>
      <c r="B191" s="88" t="s">
        <v>112</v>
      </c>
      <c r="C191" s="84"/>
      <c r="D191" s="84"/>
      <c r="E191" s="84"/>
      <c r="F191" s="84"/>
      <c r="G191" s="75" t="s">
        <v>112</v>
      </c>
      <c r="H191" s="72"/>
      <c r="I191" s="72"/>
      <c r="J191" s="72"/>
      <c r="K191" s="72"/>
      <c r="L191" s="92" t="s">
        <v>112</v>
      </c>
      <c r="M191" s="86"/>
      <c r="N191" s="86"/>
      <c r="O191" s="86"/>
      <c r="P191" s="86"/>
      <c r="Q191" s="109" t="s">
        <v>112</v>
      </c>
      <c r="R191" s="76">
        <v>1550</v>
      </c>
      <c r="S191" s="74" t="s">
        <v>237</v>
      </c>
      <c r="T191" s="74" t="s">
        <v>232</v>
      </c>
      <c r="U191" s="74" t="s">
        <v>236</v>
      </c>
      <c r="V191" s="73" t="s">
        <v>236</v>
      </c>
      <c r="W191" s="105">
        <v>500</v>
      </c>
    </row>
    <row r="192" spans="1:23" s="3" customFormat="1" ht="38.25" x14ac:dyDescent="0.2">
      <c r="A192" s="26" t="s">
        <v>258</v>
      </c>
      <c r="B192" s="88" t="s">
        <v>112</v>
      </c>
      <c r="C192" s="84"/>
      <c r="D192" s="84"/>
      <c r="E192" s="84"/>
      <c r="F192" s="84"/>
      <c r="G192" s="75" t="s">
        <v>112</v>
      </c>
      <c r="H192" s="72"/>
      <c r="I192" s="72"/>
      <c r="J192" s="72"/>
      <c r="K192" s="72"/>
      <c r="L192" s="92" t="s">
        <v>112</v>
      </c>
      <c r="M192" s="86"/>
      <c r="N192" s="86"/>
      <c r="O192" s="86"/>
      <c r="P192" s="86"/>
      <c r="Q192" s="109" t="s">
        <v>112</v>
      </c>
      <c r="R192" s="76"/>
      <c r="S192" s="74"/>
      <c r="T192" s="74" t="s">
        <v>232</v>
      </c>
      <c r="U192" s="74" t="s">
        <v>319</v>
      </c>
      <c r="V192" s="73" t="s">
        <v>321</v>
      </c>
      <c r="W192" s="105">
        <v>0</v>
      </c>
    </row>
    <row r="193" spans="1:25" s="3" customFormat="1" ht="38.25" x14ac:dyDescent="0.2">
      <c r="A193" s="26" t="s">
        <v>269</v>
      </c>
      <c r="B193" s="88" t="s">
        <v>112</v>
      </c>
      <c r="C193" s="84"/>
      <c r="D193" s="84"/>
      <c r="E193" s="84"/>
      <c r="F193" s="84"/>
      <c r="G193" s="75" t="s">
        <v>112</v>
      </c>
      <c r="H193" s="72"/>
      <c r="I193" s="72"/>
      <c r="J193" s="72"/>
      <c r="K193" s="72"/>
      <c r="L193" s="92" t="s">
        <v>112</v>
      </c>
      <c r="M193" s="86"/>
      <c r="N193" s="86"/>
      <c r="O193" s="86"/>
      <c r="P193" s="86"/>
      <c r="Q193" s="109" t="s">
        <v>112</v>
      </c>
      <c r="R193" s="76"/>
      <c r="S193" s="74"/>
      <c r="T193" s="74" t="s">
        <v>311</v>
      </c>
      <c r="U193" s="74" t="s">
        <v>319</v>
      </c>
      <c r="V193" s="73" t="s">
        <v>321</v>
      </c>
      <c r="W193" s="105">
        <v>0</v>
      </c>
    </row>
    <row r="194" spans="1:25" s="3" customFormat="1" ht="25.5" x14ac:dyDescent="0.2">
      <c r="A194" s="26" t="s">
        <v>266</v>
      </c>
      <c r="B194" s="88" t="s">
        <v>112</v>
      </c>
      <c r="C194" s="84"/>
      <c r="D194" s="84"/>
      <c r="E194" s="84"/>
      <c r="F194" s="84"/>
      <c r="G194" s="75" t="s">
        <v>112</v>
      </c>
      <c r="H194" s="72"/>
      <c r="I194" s="72"/>
      <c r="J194" s="72"/>
      <c r="K194" s="72"/>
      <c r="L194" s="92" t="s">
        <v>112</v>
      </c>
      <c r="M194" s="86"/>
      <c r="N194" s="86"/>
      <c r="O194" s="86"/>
      <c r="P194" s="86"/>
      <c r="Q194" s="109" t="s">
        <v>112</v>
      </c>
      <c r="R194" s="76">
        <v>1200</v>
      </c>
      <c r="S194" s="74" t="s">
        <v>237</v>
      </c>
      <c r="T194" s="74" t="s">
        <v>320</v>
      </c>
      <c r="U194" s="74" t="s">
        <v>236</v>
      </c>
      <c r="V194" s="73" t="s">
        <v>236</v>
      </c>
      <c r="W194" s="105">
        <v>500</v>
      </c>
    </row>
    <row r="195" spans="1:25" s="3" customFormat="1" x14ac:dyDescent="0.2">
      <c r="A195" s="26" t="s">
        <v>249</v>
      </c>
      <c r="B195" s="88" t="s">
        <v>112</v>
      </c>
      <c r="C195" s="84"/>
      <c r="D195" s="84"/>
      <c r="E195" s="84"/>
      <c r="F195" s="84"/>
      <c r="G195" s="75" t="s">
        <v>112</v>
      </c>
      <c r="H195" s="72"/>
      <c r="I195" s="72"/>
      <c r="J195" s="72"/>
      <c r="K195" s="72"/>
      <c r="L195" s="92" t="s">
        <v>112</v>
      </c>
      <c r="M195" s="86"/>
      <c r="N195" s="86"/>
      <c r="O195" s="86"/>
      <c r="P195" s="86"/>
      <c r="Q195" s="109" t="s">
        <v>112</v>
      </c>
      <c r="R195" s="76">
        <v>1000</v>
      </c>
      <c r="S195" s="74" t="s">
        <v>237</v>
      </c>
      <c r="T195" s="74" t="s">
        <v>232</v>
      </c>
      <c r="U195" s="74" t="s">
        <v>236</v>
      </c>
      <c r="V195" s="73" t="s">
        <v>236</v>
      </c>
      <c r="W195" s="105">
        <v>500</v>
      </c>
    </row>
    <row r="196" spans="1:25" s="3" customFormat="1" ht="38.25" x14ac:dyDescent="0.2">
      <c r="A196" s="13" t="s">
        <v>84</v>
      </c>
      <c r="B196" s="87">
        <v>3420</v>
      </c>
      <c r="C196" s="84">
        <v>427.5</v>
      </c>
      <c r="D196" s="84"/>
      <c r="E196" s="84">
        <v>3847.5</v>
      </c>
      <c r="F196" s="84">
        <v>0</v>
      </c>
      <c r="G196" s="72">
        <v>2000</v>
      </c>
      <c r="H196" s="72"/>
      <c r="I196" s="72"/>
      <c r="J196" s="72">
        <v>1694.59</v>
      </c>
      <c r="K196" s="72">
        <v>305.41000000000003</v>
      </c>
      <c r="L196" s="91">
        <v>2000</v>
      </c>
      <c r="M196" s="86"/>
      <c r="N196" s="86"/>
      <c r="O196" s="86">
        <v>1930.96</v>
      </c>
      <c r="P196" s="86">
        <v>69.040000000000006</v>
      </c>
      <c r="Q196" s="108">
        <v>2000</v>
      </c>
      <c r="R196" s="76">
        <v>2000</v>
      </c>
      <c r="S196" s="74" t="s">
        <v>237</v>
      </c>
      <c r="T196" s="74" t="s">
        <v>232</v>
      </c>
      <c r="U196" s="74" t="s">
        <v>236</v>
      </c>
      <c r="V196" s="73" t="s">
        <v>236</v>
      </c>
      <c r="W196" s="105">
        <v>1950</v>
      </c>
    </row>
    <row r="197" spans="1:25" s="3" customFormat="1" ht="38.25" x14ac:dyDescent="0.2">
      <c r="A197" s="13" t="s">
        <v>134</v>
      </c>
      <c r="B197" s="87">
        <v>285</v>
      </c>
      <c r="C197" s="84"/>
      <c r="D197" s="84"/>
      <c r="E197" s="84">
        <v>137.5</v>
      </c>
      <c r="F197" s="84">
        <v>147.5</v>
      </c>
      <c r="G197" s="72">
        <v>350</v>
      </c>
      <c r="H197" s="72"/>
      <c r="I197" s="72"/>
      <c r="J197" s="72">
        <v>156.29</v>
      </c>
      <c r="K197" s="72">
        <v>193.71</v>
      </c>
      <c r="L197" s="91">
        <v>700</v>
      </c>
      <c r="M197" s="86"/>
      <c r="N197" s="86"/>
      <c r="O197" s="86">
        <v>700</v>
      </c>
      <c r="P197" s="86">
        <v>0</v>
      </c>
      <c r="Q197" s="108">
        <v>250</v>
      </c>
      <c r="R197" s="76">
        <v>1350</v>
      </c>
      <c r="S197" s="74" t="s">
        <v>237</v>
      </c>
      <c r="T197" s="74" t="s">
        <v>274</v>
      </c>
      <c r="U197" s="74" t="s">
        <v>236</v>
      </c>
      <c r="V197" s="73" t="s">
        <v>236</v>
      </c>
      <c r="W197" s="105">
        <v>300</v>
      </c>
    </row>
    <row r="198" spans="1:25" s="3" customFormat="1" x14ac:dyDescent="0.2">
      <c r="A198" s="26" t="s">
        <v>277</v>
      </c>
      <c r="B198" s="88" t="s">
        <v>112</v>
      </c>
      <c r="C198" s="84"/>
      <c r="D198" s="84"/>
      <c r="E198" s="84"/>
      <c r="F198" s="84"/>
      <c r="G198" s="75" t="s">
        <v>112</v>
      </c>
      <c r="H198" s="72"/>
      <c r="I198" s="72"/>
      <c r="J198" s="72"/>
      <c r="K198" s="72"/>
      <c r="L198" s="91">
        <v>2000</v>
      </c>
      <c r="M198" s="86"/>
      <c r="N198" s="86"/>
      <c r="O198" s="86">
        <v>1259.58</v>
      </c>
      <c r="P198" s="86">
        <v>740.42</v>
      </c>
      <c r="Q198" s="109" t="s">
        <v>112</v>
      </c>
      <c r="R198" s="76">
        <v>1500</v>
      </c>
      <c r="S198" s="74" t="s">
        <v>237</v>
      </c>
      <c r="T198" s="74" t="s">
        <v>232</v>
      </c>
      <c r="U198" s="74" t="s">
        <v>236</v>
      </c>
      <c r="V198" s="73" t="s">
        <v>236</v>
      </c>
      <c r="W198" s="105">
        <v>1200</v>
      </c>
    </row>
    <row r="199" spans="1:25" s="3" customFormat="1" ht="38.25" x14ac:dyDescent="0.2">
      <c r="A199" s="26" t="s">
        <v>290</v>
      </c>
      <c r="B199" s="87">
        <v>1710</v>
      </c>
      <c r="C199" s="84"/>
      <c r="D199" s="84">
        <v>342</v>
      </c>
      <c r="E199" s="84">
        <v>1319.27</v>
      </c>
      <c r="F199" s="84">
        <v>48.73</v>
      </c>
      <c r="G199" s="72">
        <v>1800</v>
      </c>
      <c r="H199" s="72"/>
      <c r="I199" s="72"/>
      <c r="J199" s="72">
        <v>1800</v>
      </c>
      <c r="K199" s="72">
        <v>0</v>
      </c>
      <c r="L199" s="91">
        <v>1500</v>
      </c>
      <c r="M199" s="86"/>
      <c r="N199" s="86"/>
      <c r="O199" s="86">
        <v>0</v>
      </c>
      <c r="P199" s="86">
        <v>1500</v>
      </c>
      <c r="Q199" s="109" t="s">
        <v>112</v>
      </c>
      <c r="R199" s="76">
        <v>4500</v>
      </c>
      <c r="S199" s="74" t="s">
        <v>314</v>
      </c>
      <c r="T199" s="74" t="s">
        <v>286</v>
      </c>
      <c r="U199" s="74" t="s">
        <v>236</v>
      </c>
      <c r="V199" s="73" t="s">
        <v>236</v>
      </c>
      <c r="W199" s="105">
        <v>750</v>
      </c>
    </row>
    <row r="200" spans="1:25" ht="25.5" x14ac:dyDescent="0.2">
      <c r="A200" s="26" t="s">
        <v>161</v>
      </c>
      <c r="B200" s="88" t="s">
        <v>112</v>
      </c>
      <c r="C200" s="84">
        <v>220</v>
      </c>
      <c r="D200" s="84"/>
      <c r="E200" s="84">
        <v>220</v>
      </c>
      <c r="F200" s="84">
        <v>0</v>
      </c>
      <c r="G200" s="75" t="s">
        <v>112</v>
      </c>
      <c r="H200" s="72"/>
      <c r="I200" s="72"/>
      <c r="J200" s="72"/>
      <c r="K200" s="72"/>
      <c r="L200" s="91">
        <v>200</v>
      </c>
      <c r="M200" s="86"/>
      <c r="N200" s="86"/>
      <c r="O200" s="86">
        <v>200</v>
      </c>
      <c r="P200" s="86">
        <v>0</v>
      </c>
      <c r="Q200" s="108">
        <v>1250.0999999999999</v>
      </c>
      <c r="R200" s="76">
        <v>8600</v>
      </c>
      <c r="S200" s="74" t="s">
        <v>237</v>
      </c>
      <c r="T200" s="74" t="s">
        <v>232</v>
      </c>
      <c r="U200" s="74" t="s">
        <v>236</v>
      </c>
      <c r="V200" s="73" t="s">
        <v>236</v>
      </c>
      <c r="W200" s="105">
        <v>2000</v>
      </c>
      <c r="X200" s="4"/>
      <c r="Y200" s="4"/>
    </row>
    <row r="201" spans="1:25" ht="25.5" x14ac:dyDescent="0.2">
      <c r="A201" s="26" t="s">
        <v>85</v>
      </c>
      <c r="B201" s="87">
        <v>11970</v>
      </c>
      <c r="C201" s="84"/>
      <c r="D201" s="84"/>
      <c r="E201" s="84">
        <v>11406.05</v>
      </c>
      <c r="F201" s="84">
        <v>563.95000000000005</v>
      </c>
      <c r="G201" s="72">
        <v>9576</v>
      </c>
      <c r="H201" s="72"/>
      <c r="I201" s="72"/>
      <c r="J201" s="72">
        <v>9553.4699999999993</v>
      </c>
      <c r="K201" s="72">
        <v>22.53</v>
      </c>
      <c r="L201" s="91">
        <v>11500</v>
      </c>
      <c r="M201" s="86"/>
      <c r="N201" s="86"/>
      <c r="O201" s="86">
        <v>11500</v>
      </c>
      <c r="P201" s="86">
        <v>0</v>
      </c>
      <c r="Q201" s="108">
        <v>9548</v>
      </c>
      <c r="R201" s="76">
        <v>13545</v>
      </c>
      <c r="S201" s="74" t="s">
        <v>237</v>
      </c>
      <c r="T201" s="74" t="s">
        <v>232</v>
      </c>
      <c r="U201" s="74" t="s">
        <v>236</v>
      </c>
      <c r="V201" s="73" t="s">
        <v>236</v>
      </c>
      <c r="W201" s="105">
        <v>12000</v>
      </c>
      <c r="X201" s="4"/>
      <c r="Y201" s="4"/>
    </row>
    <row r="202" spans="1:25" ht="25.5" x14ac:dyDescent="0.2">
      <c r="A202" s="26" t="s">
        <v>86</v>
      </c>
      <c r="B202" s="87">
        <v>950</v>
      </c>
      <c r="C202" s="84"/>
      <c r="D202" s="84"/>
      <c r="E202" s="84">
        <v>950</v>
      </c>
      <c r="F202" s="84">
        <v>0</v>
      </c>
      <c r="G202" s="72">
        <v>1300</v>
      </c>
      <c r="H202" s="72"/>
      <c r="I202" s="72">
        <v>433.29</v>
      </c>
      <c r="J202" s="72">
        <v>700</v>
      </c>
      <c r="K202" s="72">
        <v>166.71</v>
      </c>
      <c r="L202" s="91">
        <v>1700</v>
      </c>
      <c r="M202" s="86"/>
      <c r="N202" s="86"/>
      <c r="O202" s="86">
        <v>1700</v>
      </c>
      <c r="P202" s="86">
        <v>0</v>
      </c>
      <c r="Q202" s="108">
        <v>1600</v>
      </c>
      <c r="R202" s="76">
        <v>2080</v>
      </c>
      <c r="S202" s="74" t="s">
        <v>237</v>
      </c>
      <c r="T202" s="74" t="s">
        <v>232</v>
      </c>
      <c r="U202" s="74" t="s">
        <v>236</v>
      </c>
      <c r="V202" s="73" t="s">
        <v>236</v>
      </c>
      <c r="W202" s="105">
        <v>2000</v>
      </c>
      <c r="X202" s="4"/>
      <c r="Y202" s="4"/>
    </row>
    <row r="203" spans="1:25" ht="25.5" x14ac:dyDescent="0.2">
      <c r="A203" s="26" t="s">
        <v>213</v>
      </c>
      <c r="B203" s="88" t="s">
        <v>112</v>
      </c>
      <c r="C203" s="84"/>
      <c r="D203" s="84"/>
      <c r="E203" s="84"/>
      <c r="F203" s="84"/>
      <c r="G203" s="75" t="s">
        <v>112</v>
      </c>
      <c r="H203" s="72"/>
      <c r="I203" s="72"/>
      <c r="J203" s="72"/>
      <c r="K203" s="72"/>
      <c r="L203" s="92" t="s">
        <v>112</v>
      </c>
      <c r="M203" s="86"/>
      <c r="N203" s="86"/>
      <c r="O203" s="86"/>
      <c r="P203" s="86"/>
      <c r="Q203" s="108">
        <v>252</v>
      </c>
      <c r="R203" s="76">
        <v>600</v>
      </c>
      <c r="S203" s="74" t="s">
        <v>237</v>
      </c>
      <c r="T203" s="74" t="s">
        <v>242</v>
      </c>
      <c r="U203" s="74" t="s">
        <v>236</v>
      </c>
      <c r="V203" s="73" t="s">
        <v>236</v>
      </c>
      <c r="W203" s="105">
        <v>350</v>
      </c>
      <c r="X203" s="4"/>
      <c r="Y203" s="4"/>
    </row>
    <row r="204" spans="1:25" ht="25.5" x14ac:dyDescent="0.2">
      <c r="A204" s="26" t="s">
        <v>300</v>
      </c>
      <c r="B204" s="87">
        <v>427.5</v>
      </c>
      <c r="C204" s="84"/>
      <c r="D204" s="84"/>
      <c r="E204" s="84">
        <v>0</v>
      </c>
      <c r="F204" s="84">
        <v>427.5</v>
      </c>
      <c r="G204" s="75" t="s">
        <v>112</v>
      </c>
      <c r="H204" s="72"/>
      <c r="I204" s="72"/>
      <c r="J204" s="72"/>
      <c r="K204" s="72"/>
      <c r="L204" s="91">
        <v>350</v>
      </c>
      <c r="M204" s="86"/>
      <c r="N204" s="86"/>
      <c r="O204" s="86">
        <v>340</v>
      </c>
      <c r="P204" s="86">
        <v>10</v>
      </c>
      <c r="Q204" s="109" t="s">
        <v>112</v>
      </c>
      <c r="R204" s="76">
        <v>2000</v>
      </c>
      <c r="S204" s="74" t="s">
        <v>317</v>
      </c>
      <c r="T204" s="74" t="s">
        <v>305</v>
      </c>
      <c r="U204" s="74" t="s">
        <v>318</v>
      </c>
      <c r="V204" s="73" t="s">
        <v>236</v>
      </c>
      <c r="W204" s="105">
        <v>600</v>
      </c>
      <c r="X204" s="4"/>
      <c r="Y204" s="4"/>
    </row>
    <row r="205" spans="1:25" x14ac:dyDescent="0.2">
      <c r="A205" s="26" t="s">
        <v>181</v>
      </c>
      <c r="B205" s="88" t="s">
        <v>112</v>
      </c>
      <c r="C205" s="84"/>
      <c r="D205" s="84"/>
      <c r="E205" s="84"/>
      <c r="F205" s="84"/>
      <c r="G205" s="75" t="s">
        <v>112</v>
      </c>
      <c r="H205" s="72"/>
      <c r="I205" s="72"/>
      <c r="J205" s="72"/>
      <c r="K205" s="72">
        <v>0</v>
      </c>
      <c r="L205" s="92" t="s">
        <v>112</v>
      </c>
      <c r="M205" s="86">
        <v>500</v>
      </c>
      <c r="N205" s="86"/>
      <c r="O205" s="86">
        <v>500</v>
      </c>
      <c r="P205" s="86">
        <v>0</v>
      </c>
      <c r="Q205" s="108">
        <v>1500</v>
      </c>
      <c r="R205" s="76">
        <v>5500</v>
      </c>
      <c r="S205" s="74" t="s">
        <v>237</v>
      </c>
      <c r="T205" s="74" t="s">
        <v>232</v>
      </c>
      <c r="U205" s="74" t="s">
        <v>236</v>
      </c>
      <c r="V205" s="73" t="s">
        <v>236</v>
      </c>
      <c r="W205" s="105">
        <v>1500</v>
      </c>
      <c r="X205" s="4"/>
      <c r="Y205" s="4"/>
    </row>
    <row r="206" spans="1:25" x14ac:dyDescent="0.2">
      <c r="A206" s="26" t="s">
        <v>238</v>
      </c>
      <c r="B206" s="87">
        <v>380</v>
      </c>
      <c r="C206" s="84"/>
      <c r="D206" s="84"/>
      <c r="E206" s="84">
        <v>0</v>
      </c>
      <c r="F206" s="84">
        <v>380</v>
      </c>
      <c r="G206" s="72">
        <v>500</v>
      </c>
      <c r="H206" s="72"/>
      <c r="I206" s="72"/>
      <c r="J206" s="72">
        <v>0</v>
      </c>
      <c r="K206" s="72">
        <v>500</v>
      </c>
      <c r="L206" s="92" t="s">
        <v>112</v>
      </c>
      <c r="M206" s="86"/>
      <c r="N206" s="86"/>
      <c r="O206" s="86"/>
      <c r="P206" s="86"/>
      <c r="Q206" s="109" t="s">
        <v>112</v>
      </c>
      <c r="R206" s="76">
        <v>2000</v>
      </c>
      <c r="S206" s="74" t="s">
        <v>237</v>
      </c>
      <c r="T206" s="74" t="s">
        <v>232</v>
      </c>
      <c r="U206" s="74" t="s">
        <v>236</v>
      </c>
      <c r="V206" s="73" t="s">
        <v>236</v>
      </c>
      <c r="W206" s="105">
        <v>500</v>
      </c>
      <c r="X206" s="4"/>
      <c r="Y206" s="4"/>
    </row>
    <row r="207" spans="1:25" ht="25.5" x14ac:dyDescent="0.2">
      <c r="A207" s="26" t="s">
        <v>175</v>
      </c>
      <c r="B207" s="88" t="s">
        <v>112</v>
      </c>
      <c r="C207" s="84"/>
      <c r="D207" s="84"/>
      <c r="E207" s="84"/>
      <c r="F207" s="84"/>
      <c r="G207" s="72">
        <v>500</v>
      </c>
      <c r="H207" s="72"/>
      <c r="I207" s="72"/>
      <c r="J207" s="72">
        <v>500</v>
      </c>
      <c r="K207" s="72">
        <v>0</v>
      </c>
      <c r="L207" s="91">
        <v>900</v>
      </c>
      <c r="M207" s="86"/>
      <c r="N207" s="86"/>
      <c r="O207" s="86">
        <v>900</v>
      </c>
      <c r="P207" s="86">
        <v>0</v>
      </c>
      <c r="Q207" s="108">
        <v>960</v>
      </c>
      <c r="R207" s="76">
        <v>3200</v>
      </c>
      <c r="S207" s="74" t="s">
        <v>279</v>
      </c>
      <c r="T207" s="74" t="s">
        <v>279</v>
      </c>
      <c r="U207" s="74" t="s">
        <v>236</v>
      </c>
      <c r="V207" s="73" t="s">
        <v>236</v>
      </c>
      <c r="W207" s="105">
        <v>1000</v>
      </c>
      <c r="X207" s="4"/>
      <c r="Y207" s="4"/>
    </row>
    <row r="208" spans="1:25" x14ac:dyDescent="0.2">
      <c r="A208" s="26" t="s">
        <v>87</v>
      </c>
      <c r="B208" s="87">
        <v>6650</v>
      </c>
      <c r="C208" s="84">
        <v>665</v>
      </c>
      <c r="D208" s="84"/>
      <c r="E208" s="84">
        <v>6650</v>
      </c>
      <c r="F208" s="84">
        <v>665</v>
      </c>
      <c r="G208" s="72">
        <v>7500</v>
      </c>
      <c r="H208" s="72"/>
      <c r="I208" s="72"/>
      <c r="J208" s="72">
        <v>7519.15</v>
      </c>
      <c r="K208" s="72">
        <v>-19.149999999999999</v>
      </c>
      <c r="L208" s="91">
        <v>6700</v>
      </c>
      <c r="M208" s="86"/>
      <c r="N208" s="86"/>
      <c r="O208" s="86">
        <v>6690.28</v>
      </c>
      <c r="P208" s="86">
        <v>9.7200000000000006</v>
      </c>
      <c r="Q208" s="108">
        <v>7500</v>
      </c>
      <c r="R208" s="76">
        <v>8000</v>
      </c>
      <c r="S208" s="74" t="s">
        <v>237</v>
      </c>
      <c r="T208" s="74" t="s">
        <v>232</v>
      </c>
      <c r="U208" s="74" t="s">
        <v>236</v>
      </c>
      <c r="V208" s="73" t="s">
        <v>236</v>
      </c>
      <c r="W208" s="105">
        <v>8000</v>
      </c>
      <c r="X208" s="4"/>
      <c r="Y208" s="4"/>
    </row>
    <row r="209" spans="1:25" ht="51" x14ac:dyDescent="0.2">
      <c r="A209" s="26" t="s">
        <v>205</v>
      </c>
      <c r="B209" s="88" t="s">
        <v>112</v>
      </c>
      <c r="C209" s="84"/>
      <c r="D209" s="84"/>
      <c r="E209" s="84"/>
      <c r="F209" s="84"/>
      <c r="G209" s="75" t="s">
        <v>112</v>
      </c>
      <c r="H209" s="72"/>
      <c r="I209" s="72"/>
      <c r="J209" s="72"/>
      <c r="K209" s="72"/>
      <c r="L209" s="92" t="s">
        <v>112</v>
      </c>
      <c r="M209" s="86"/>
      <c r="N209" s="86"/>
      <c r="O209" s="86"/>
      <c r="P209" s="86"/>
      <c r="Q209" s="108">
        <v>540</v>
      </c>
      <c r="R209" s="76">
        <v>1015</v>
      </c>
      <c r="S209" s="74" t="s">
        <v>314</v>
      </c>
      <c r="T209" s="74" t="s">
        <v>295</v>
      </c>
      <c r="U209" s="101" t="s">
        <v>236</v>
      </c>
      <c r="V209" s="73" t="s">
        <v>236</v>
      </c>
      <c r="W209" s="105">
        <v>540</v>
      </c>
      <c r="X209" s="4"/>
      <c r="Y209" s="4"/>
    </row>
    <row r="210" spans="1:25" ht="45.75" customHeight="1" x14ac:dyDescent="0.2">
      <c r="A210" s="26"/>
      <c r="B210" s="41"/>
      <c r="C210" s="40"/>
      <c r="D210" s="40"/>
      <c r="E210" s="73"/>
      <c r="F210" s="111" t="s">
        <v>216</v>
      </c>
      <c r="G210" s="111"/>
      <c r="H210" s="112">
        <v>381425</v>
      </c>
      <c r="I210" s="73"/>
      <c r="J210" s="119" t="s">
        <v>199</v>
      </c>
      <c r="K210" s="120"/>
      <c r="L210" s="121"/>
      <c r="M210" s="85"/>
      <c r="N210" s="85"/>
      <c r="O210" s="76"/>
      <c r="P210" s="76"/>
      <c r="Q210" s="76"/>
      <c r="R210" s="77">
        <f>SUM(R6:R209)</f>
        <v>736608.39999999991</v>
      </c>
      <c r="S210" s="83"/>
      <c r="T210" s="130" t="s">
        <v>124</v>
      </c>
      <c r="U210" s="131"/>
      <c r="V210" s="38"/>
      <c r="W210" s="17">
        <f>SUM(W6:W209)</f>
        <v>396480</v>
      </c>
      <c r="X210" s="4"/>
      <c r="Y210" s="4"/>
    </row>
    <row r="211" spans="1:25" ht="69.75" customHeight="1" x14ac:dyDescent="0.2">
      <c r="A211" s="122" t="s">
        <v>107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4"/>
      <c r="X211" s="4"/>
      <c r="Y211" s="4"/>
    </row>
    <row r="212" spans="1:25" ht="38.25" x14ac:dyDescent="0.2">
      <c r="A212" s="13" t="s">
        <v>88</v>
      </c>
      <c r="B212" s="84">
        <v>713</v>
      </c>
      <c r="C212" s="84"/>
      <c r="D212" s="84"/>
      <c r="E212" s="84">
        <v>675.54</v>
      </c>
      <c r="F212" s="84">
        <v>37.46</v>
      </c>
      <c r="G212" s="72">
        <v>616.4</v>
      </c>
      <c r="H212" s="72"/>
      <c r="I212" s="72"/>
      <c r="J212" s="72">
        <v>0</v>
      </c>
      <c r="K212" s="72">
        <v>616.4</v>
      </c>
      <c r="L212" s="92" t="s">
        <v>112</v>
      </c>
      <c r="M212" s="91"/>
      <c r="N212" s="91"/>
      <c r="O212" s="91"/>
      <c r="P212" s="91"/>
      <c r="Q212" s="108">
        <v>1000</v>
      </c>
      <c r="R212" s="76"/>
      <c r="S212" s="74"/>
      <c r="T212" s="74" t="s">
        <v>237</v>
      </c>
      <c r="U212" s="74" t="s">
        <v>236</v>
      </c>
      <c r="V212" s="73" t="s">
        <v>236</v>
      </c>
      <c r="W212" s="105">
        <v>0</v>
      </c>
      <c r="X212" s="4"/>
      <c r="Y212" s="4"/>
    </row>
    <row r="213" spans="1:25" ht="38.25" x14ac:dyDescent="0.2">
      <c r="A213" s="13" t="s">
        <v>89</v>
      </c>
      <c r="B213" s="84">
        <v>5290</v>
      </c>
      <c r="C213" s="84">
        <v>987</v>
      </c>
      <c r="D213" s="84"/>
      <c r="E213" s="84">
        <v>6277</v>
      </c>
      <c r="F213" s="84">
        <v>0</v>
      </c>
      <c r="G213" s="72">
        <v>7550</v>
      </c>
      <c r="H213" s="72"/>
      <c r="I213" s="72"/>
      <c r="J213" s="72">
        <v>7550</v>
      </c>
      <c r="K213" s="72">
        <v>0</v>
      </c>
      <c r="L213" s="91">
        <v>10000</v>
      </c>
      <c r="M213" s="91"/>
      <c r="N213" s="91"/>
      <c r="O213" s="91">
        <v>6603.44</v>
      </c>
      <c r="P213" s="91">
        <v>3396.56</v>
      </c>
      <c r="Q213" s="108">
        <v>9000</v>
      </c>
      <c r="R213" s="76">
        <v>14283</v>
      </c>
      <c r="S213" s="74" t="s">
        <v>296</v>
      </c>
      <c r="T213" s="74" t="s">
        <v>275</v>
      </c>
      <c r="U213" s="74" t="s">
        <v>236</v>
      </c>
      <c r="V213" s="73" t="s">
        <v>321</v>
      </c>
      <c r="W213" s="105">
        <v>0</v>
      </c>
      <c r="X213" s="4"/>
      <c r="Y213" s="4"/>
    </row>
    <row r="214" spans="1:25" ht="25.5" x14ac:dyDescent="0.2">
      <c r="A214" s="26" t="s">
        <v>230</v>
      </c>
      <c r="B214" s="93" t="s">
        <v>112</v>
      </c>
      <c r="C214" s="84"/>
      <c r="D214" s="84"/>
      <c r="E214" s="84"/>
      <c r="F214" s="84"/>
      <c r="G214" s="75" t="s">
        <v>112</v>
      </c>
      <c r="H214" s="72"/>
      <c r="I214" s="72"/>
      <c r="J214" s="72"/>
      <c r="K214" s="72"/>
      <c r="L214" s="91">
        <v>500</v>
      </c>
      <c r="M214" s="91"/>
      <c r="N214" s="91"/>
      <c r="O214" s="91">
        <v>293</v>
      </c>
      <c r="P214" s="91">
        <v>207</v>
      </c>
      <c r="Q214" s="109" t="s">
        <v>112</v>
      </c>
      <c r="R214" s="76">
        <v>7500</v>
      </c>
      <c r="S214" s="74" t="s">
        <v>237</v>
      </c>
      <c r="T214" s="74" t="s">
        <v>232</v>
      </c>
      <c r="U214" s="74" t="s">
        <v>236</v>
      </c>
      <c r="V214" s="73" t="s">
        <v>236</v>
      </c>
      <c r="W214" s="105">
        <v>500</v>
      </c>
      <c r="X214" s="4"/>
      <c r="Y214" s="4"/>
    </row>
    <row r="215" spans="1:25" x14ac:dyDescent="0.2">
      <c r="A215" s="13" t="s">
        <v>90</v>
      </c>
      <c r="B215" s="84">
        <v>8625</v>
      </c>
      <c r="C215" s="84">
        <v>2156.25</v>
      </c>
      <c r="D215" s="84"/>
      <c r="E215" s="84">
        <v>9371.9</v>
      </c>
      <c r="F215" s="84">
        <v>1409.35</v>
      </c>
      <c r="G215" s="72">
        <v>9050</v>
      </c>
      <c r="H215" s="72"/>
      <c r="I215" s="72"/>
      <c r="J215" s="72">
        <v>9052.8700000000008</v>
      </c>
      <c r="K215" s="72">
        <v>-2.87</v>
      </c>
      <c r="L215" s="91">
        <v>9150</v>
      </c>
      <c r="M215" s="91">
        <v>1771.19</v>
      </c>
      <c r="N215" s="91"/>
      <c r="O215" s="91">
        <v>10870.94</v>
      </c>
      <c r="P215" s="91">
        <v>50.25</v>
      </c>
      <c r="Q215" s="108">
        <v>9150</v>
      </c>
      <c r="R215" s="76">
        <v>11000</v>
      </c>
      <c r="S215" s="74" t="s">
        <v>237</v>
      </c>
      <c r="T215" s="74" t="s">
        <v>232</v>
      </c>
      <c r="U215" s="74" t="s">
        <v>236</v>
      </c>
      <c r="V215" s="73" t="s">
        <v>236</v>
      </c>
      <c r="W215" s="105">
        <v>11000</v>
      </c>
      <c r="X215" s="4"/>
      <c r="Y215" s="4"/>
    </row>
    <row r="216" spans="1:25" ht="25.5" x14ac:dyDescent="0.2">
      <c r="A216" s="13" t="s">
        <v>91</v>
      </c>
      <c r="B216" s="84">
        <v>1750</v>
      </c>
      <c r="C216" s="84">
        <v>553.02</v>
      </c>
      <c r="D216" s="84"/>
      <c r="E216" s="84">
        <v>2303.02</v>
      </c>
      <c r="F216" s="84">
        <v>0</v>
      </c>
      <c r="G216" s="72">
        <v>3550</v>
      </c>
      <c r="H216" s="72"/>
      <c r="I216" s="72"/>
      <c r="J216" s="72">
        <v>3550</v>
      </c>
      <c r="K216" s="72">
        <v>0</v>
      </c>
      <c r="L216" s="91">
        <v>4000</v>
      </c>
      <c r="M216" s="91"/>
      <c r="N216" s="91"/>
      <c r="O216" s="91">
        <v>4024.65</v>
      </c>
      <c r="P216" s="91">
        <v>-24.65</v>
      </c>
      <c r="Q216" s="108">
        <v>4000</v>
      </c>
      <c r="R216" s="76">
        <v>4895</v>
      </c>
      <c r="S216" s="74" t="s">
        <v>237</v>
      </c>
      <c r="T216" s="74" t="s">
        <v>232</v>
      </c>
      <c r="U216" s="74" t="s">
        <v>236</v>
      </c>
      <c r="V216" s="73" t="s">
        <v>236</v>
      </c>
      <c r="W216" s="105">
        <v>4895</v>
      </c>
      <c r="X216" s="4"/>
      <c r="Y216" s="4"/>
    </row>
    <row r="217" spans="1:25" ht="38.25" x14ac:dyDescent="0.2">
      <c r="A217" s="13" t="s">
        <v>92</v>
      </c>
      <c r="B217" s="84">
        <v>805</v>
      </c>
      <c r="C217" s="84"/>
      <c r="D217" s="84"/>
      <c r="E217" s="84">
        <v>784.52</v>
      </c>
      <c r="F217" s="84">
        <v>20.48</v>
      </c>
      <c r="G217" s="72">
        <v>750</v>
      </c>
      <c r="H217" s="72"/>
      <c r="I217" s="72"/>
      <c r="J217" s="72">
        <v>750</v>
      </c>
      <c r="K217" s="72">
        <v>0</v>
      </c>
      <c r="L217" s="91">
        <v>750</v>
      </c>
      <c r="M217" s="91"/>
      <c r="N217" s="91"/>
      <c r="O217" s="91">
        <v>668.22</v>
      </c>
      <c r="P217" s="91">
        <v>81.78</v>
      </c>
      <c r="Q217" s="108">
        <v>750</v>
      </c>
      <c r="R217" s="76">
        <v>750</v>
      </c>
      <c r="S217" s="74" t="s">
        <v>237</v>
      </c>
      <c r="T217" s="74" t="s">
        <v>306</v>
      </c>
      <c r="U217" s="74" t="s">
        <v>236</v>
      </c>
      <c r="V217" s="73" t="s">
        <v>236</v>
      </c>
      <c r="W217" s="105">
        <v>750</v>
      </c>
      <c r="X217" s="4"/>
      <c r="Y217" s="4"/>
    </row>
    <row r="218" spans="1:25" ht="25.5" x14ac:dyDescent="0.2">
      <c r="A218" s="14" t="s">
        <v>111</v>
      </c>
      <c r="B218" s="84">
        <v>1840</v>
      </c>
      <c r="C218" s="84">
        <v>533.1</v>
      </c>
      <c r="D218" s="84"/>
      <c r="E218" s="84">
        <v>2373.1</v>
      </c>
      <c r="F218" s="84">
        <v>0</v>
      </c>
      <c r="G218" s="72">
        <v>2050</v>
      </c>
      <c r="H218" s="72"/>
      <c r="I218" s="72"/>
      <c r="J218" s="72">
        <v>2271.8200000000002</v>
      </c>
      <c r="K218" s="72">
        <v>-221.82</v>
      </c>
      <c r="L218" s="91">
        <v>2050</v>
      </c>
      <c r="M218" s="91"/>
      <c r="N218" s="91"/>
      <c r="O218" s="91">
        <v>2057.7199999999998</v>
      </c>
      <c r="P218" s="91">
        <v>-7.72</v>
      </c>
      <c r="Q218" s="108">
        <v>2050</v>
      </c>
      <c r="R218" s="76">
        <v>2050</v>
      </c>
      <c r="S218" s="74" t="s">
        <v>237</v>
      </c>
      <c r="T218" s="74" t="s">
        <v>232</v>
      </c>
      <c r="U218" s="74" t="s">
        <v>236</v>
      </c>
      <c r="V218" s="73" t="s">
        <v>236</v>
      </c>
      <c r="W218" s="105">
        <v>2050</v>
      </c>
      <c r="X218" s="4"/>
      <c r="Y218" s="4"/>
    </row>
    <row r="219" spans="1:25" ht="38.25" x14ac:dyDescent="0.2">
      <c r="A219" s="14" t="s">
        <v>113</v>
      </c>
      <c r="B219" s="84">
        <v>431.25</v>
      </c>
      <c r="C219" s="84"/>
      <c r="D219" s="84"/>
      <c r="E219" s="84">
        <v>0</v>
      </c>
      <c r="F219" s="84">
        <v>431.25</v>
      </c>
      <c r="G219" s="72">
        <v>300</v>
      </c>
      <c r="H219" s="72"/>
      <c r="I219" s="72"/>
      <c r="J219" s="72">
        <v>0</v>
      </c>
      <c r="K219" s="72">
        <v>300</v>
      </c>
      <c r="L219" s="91">
        <v>200</v>
      </c>
      <c r="M219" s="91"/>
      <c r="N219" s="91"/>
      <c r="O219" s="91">
        <v>0</v>
      </c>
      <c r="P219" s="91">
        <v>200</v>
      </c>
      <c r="Q219" s="109" t="s">
        <v>112</v>
      </c>
      <c r="R219" s="76">
        <v>576</v>
      </c>
      <c r="S219" s="74" t="s">
        <v>237</v>
      </c>
      <c r="T219" s="74" t="s">
        <v>232</v>
      </c>
      <c r="U219" s="74" t="s">
        <v>236</v>
      </c>
      <c r="V219" s="73" t="s">
        <v>236</v>
      </c>
      <c r="W219" s="105">
        <v>100</v>
      </c>
      <c r="X219" s="4"/>
      <c r="Y219" s="4"/>
    </row>
    <row r="220" spans="1:25" ht="25.5" x14ac:dyDescent="0.2">
      <c r="A220" s="13" t="s">
        <v>93</v>
      </c>
      <c r="B220" s="84">
        <v>2070</v>
      </c>
      <c r="C220" s="84">
        <v>500</v>
      </c>
      <c r="D220" s="84"/>
      <c r="E220" s="84">
        <v>2346.16</v>
      </c>
      <c r="F220" s="84">
        <v>223.84</v>
      </c>
      <c r="G220" s="72">
        <v>3050</v>
      </c>
      <c r="H220" s="72">
        <v>762.5</v>
      </c>
      <c r="I220" s="72"/>
      <c r="J220" s="72">
        <v>3046.43</v>
      </c>
      <c r="K220" s="72">
        <v>766.07</v>
      </c>
      <c r="L220" s="91">
        <v>4000</v>
      </c>
      <c r="M220" s="91"/>
      <c r="N220" s="91"/>
      <c r="O220" s="91">
        <v>4000</v>
      </c>
      <c r="P220" s="91">
        <v>0</v>
      </c>
      <c r="Q220" s="108">
        <v>4000</v>
      </c>
      <c r="R220" s="76">
        <v>6000</v>
      </c>
      <c r="S220" s="74" t="s">
        <v>237</v>
      </c>
      <c r="T220" s="74" t="s">
        <v>232</v>
      </c>
      <c r="U220" s="74" t="s">
        <v>236</v>
      </c>
      <c r="V220" s="73" t="s">
        <v>236</v>
      </c>
      <c r="W220" s="105">
        <v>4500</v>
      </c>
      <c r="X220" s="4"/>
      <c r="Y220" s="4"/>
    </row>
    <row r="221" spans="1:25" ht="25.5" x14ac:dyDescent="0.2">
      <c r="A221" s="13" t="s">
        <v>94</v>
      </c>
      <c r="B221" s="84">
        <v>1150</v>
      </c>
      <c r="C221" s="84"/>
      <c r="D221" s="84"/>
      <c r="E221" s="84">
        <v>1150</v>
      </c>
      <c r="F221" s="84">
        <v>0</v>
      </c>
      <c r="G221" s="72">
        <v>1550</v>
      </c>
      <c r="H221" s="72"/>
      <c r="I221" s="72"/>
      <c r="J221" s="72">
        <v>1555</v>
      </c>
      <c r="K221" s="72">
        <v>-5</v>
      </c>
      <c r="L221" s="91">
        <v>1600</v>
      </c>
      <c r="M221" s="91"/>
      <c r="N221" s="91"/>
      <c r="O221" s="91">
        <v>1520.45</v>
      </c>
      <c r="P221" s="91">
        <v>79.55</v>
      </c>
      <c r="Q221" s="108">
        <v>400</v>
      </c>
      <c r="R221" s="76">
        <v>3200</v>
      </c>
      <c r="S221" s="74" t="s">
        <v>237</v>
      </c>
      <c r="T221" s="74" t="s">
        <v>232</v>
      </c>
      <c r="U221" s="74" t="s">
        <v>236</v>
      </c>
      <c r="V221" s="73" t="s">
        <v>236</v>
      </c>
      <c r="W221" s="105">
        <v>1600</v>
      </c>
      <c r="X221" s="4"/>
      <c r="Y221" s="4"/>
    </row>
    <row r="222" spans="1:25" ht="25.5" x14ac:dyDescent="0.2">
      <c r="A222" s="26" t="s">
        <v>262</v>
      </c>
      <c r="B222" s="84">
        <v>1121.25</v>
      </c>
      <c r="C222" s="84"/>
      <c r="D222" s="84">
        <v>373.71</v>
      </c>
      <c r="E222" s="84">
        <v>0</v>
      </c>
      <c r="F222" s="84">
        <v>747.54</v>
      </c>
      <c r="G222" s="75" t="s">
        <v>112</v>
      </c>
      <c r="H222" s="72"/>
      <c r="I222" s="72"/>
      <c r="J222" s="72"/>
      <c r="K222" s="72"/>
      <c r="L222" s="92" t="s">
        <v>112</v>
      </c>
      <c r="M222" s="91"/>
      <c r="N222" s="91"/>
      <c r="O222" s="91"/>
      <c r="P222" s="91"/>
      <c r="Q222" s="109" t="s">
        <v>112</v>
      </c>
      <c r="R222" s="76">
        <v>450</v>
      </c>
      <c r="S222" s="74" t="s">
        <v>237</v>
      </c>
      <c r="T222" s="74" t="s">
        <v>232</v>
      </c>
      <c r="U222" s="74" t="s">
        <v>236</v>
      </c>
      <c r="V222" s="73" t="s">
        <v>236</v>
      </c>
      <c r="W222" s="105">
        <v>450</v>
      </c>
      <c r="X222" s="4"/>
      <c r="Y222" s="4"/>
    </row>
    <row r="223" spans="1:25" ht="25.5" x14ac:dyDescent="0.2">
      <c r="A223" s="14" t="s">
        <v>156</v>
      </c>
      <c r="B223" s="93" t="s">
        <v>112</v>
      </c>
      <c r="C223" s="84"/>
      <c r="D223" s="84"/>
      <c r="E223" s="84"/>
      <c r="F223" s="84"/>
      <c r="G223" s="72">
        <v>270</v>
      </c>
      <c r="H223" s="72"/>
      <c r="I223" s="72"/>
      <c r="J223" s="72">
        <v>0</v>
      </c>
      <c r="K223" s="72">
        <v>270</v>
      </c>
      <c r="L223" s="92" t="s">
        <v>112</v>
      </c>
      <c r="M223" s="91"/>
      <c r="N223" s="91"/>
      <c r="O223" s="91"/>
      <c r="P223" s="91"/>
      <c r="Q223" s="109" t="s">
        <v>112</v>
      </c>
      <c r="R223" s="76">
        <v>200</v>
      </c>
      <c r="S223" s="74" t="s">
        <v>237</v>
      </c>
      <c r="T223" s="74" t="s">
        <v>313</v>
      </c>
      <c r="U223" s="74" t="s">
        <v>312</v>
      </c>
      <c r="V223" s="73" t="s">
        <v>236</v>
      </c>
      <c r="W223" s="105">
        <v>200</v>
      </c>
      <c r="X223" s="4"/>
      <c r="Y223" s="4"/>
    </row>
    <row r="224" spans="1:25" ht="38.25" x14ac:dyDescent="0.2">
      <c r="A224" s="14" t="s">
        <v>282</v>
      </c>
      <c r="B224" s="93" t="s">
        <v>112</v>
      </c>
      <c r="C224" s="84"/>
      <c r="D224" s="84"/>
      <c r="E224" s="84"/>
      <c r="F224" s="84"/>
      <c r="G224" s="75" t="s">
        <v>112</v>
      </c>
      <c r="H224" s="72"/>
      <c r="I224" s="72"/>
      <c r="J224" s="72"/>
      <c r="K224" s="72"/>
      <c r="L224" s="92" t="s">
        <v>112</v>
      </c>
      <c r="M224" s="91"/>
      <c r="N224" s="91"/>
      <c r="O224" s="91"/>
      <c r="P224" s="91"/>
      <c r="Q224" s="109" t="s">
        <v>112</v>
      </c>
      <c r="R224" s="76"/>
      <c r="S224" s="74"/>
      <c r="T224" s="74" t="s">
        <v>311</v>
      </c>
      <c r="U224" s="74"/>
      <c r="V224" s="73" t="s">
        <v>321</v>
      </c>
      <c r="W224" s="105">
        <v>0</v>
      </c>
      <c r="X224" s="4"/>
      <c r="Y224" s="4"/>
    </row>
    <row r="225" spans="1:25" x14ac:dyDescent="0.2">
      <c r="A225" s="26" t="s">
        <v>95</v>
      </c>
      <c r="B225" s="84">
        <v>1408.75</v>
      </c>
      <c r="C225" s="84"/>
      <c r="D225" s="84"/>
      <c r="E225" s="84">
        <v>1397.61</v>
      </c>
      <c r="F225" s="84">
        <v>11.14</v>
      </c>
      <c r="G225" s="72">
        <v>2850</v>
      </c>
      <c r="H225" s="72"/>
      <c r="I225" s="72"/>
      <c r="J225" s="72">
        <v>1616.87</v>
      </c>
      <c r="K225" s="72">
        <v>1233.1300000000001</v>
      </c>
      <c r="L225" s="91">
        <v>4000</v>
      </c>
      <c r="M225" s="91"/>
      <c r="N225" s="91"/>
      <c r="O225" s="91">
        <v>4000</v>
      </c>
      <c r="P225" s="91">
        <v>0</v>
      </c>
      <c r="Q225" s="108">
        <v>4000</v>
      </c>
      <c r="R225" s="76">
        <v>8360</v>
      </c>
      <c r="S225" s="74" t="s">
        <v>237</v>
      </c>
      <c r="T225" s="74" t="s">
        <v>232</v>
      </c>
      <c r="U225" s="74" t="s">
        <v>236</v>
      </c>
      <c r="V225" s="73" t="s">
        <v>236</v>
      </c>
      <c r="W225" s="105">
        <v>6300</v>
      </c>
      <c r="X225" s="4"/>
      <c r="Y225" s="4"/>
    </row>
    <row r="226" spans="1:25" ht="38.25" x14ac:dyDescent="0.2">
      <c r="A226" s="26" t="s">
        <v>281</v>
      </c>
      <c r="B226" s="93" t="s">
        <v>112</v>
      </c>
      <c r="C226" s="84"/>
      <c r="D226" s="84"/>
      <c r="E226" s="84"/>
      <c r="F226" s="84"/>
      <c r="G226" s="75" t="s">
        <v>112</v>
      </c>
      <c r="H226" s="72"/>
      <c r="I226" s="72"/>
      <c r="J226" s="72"/>
      <c r="K226" s="72"/>
      <c r="L226" s="92" t="s">
        <v>112</v>
      </c>
      <c r="M226" s="91"/>
      <c r="N226" s="91"/>
      <c r="O226" s="91"/>
      <c r="P226" s="91"/>
      <c r="Q226" s="109" t="s">
        <v>112</v>
      </c>
      <c r="R226" s="76"/>
      <c r="S226" s="74"/>
      <c r="T226" s="74" t="s">
        <v>311</v>
      </c>
      <c r="U226" s="74"/>
      <c r="V226" s="73" t="s">
        <v>321</v>
      </c>
      <c r="W226" s="105">
        <v>0</v>
      </c>
      <c r="X226" s="4"/>
      <c r="Y226" s="4"/>
    </row>
    <row r="227" spans="1:25" ht="25.5" x14ac:dyDescent="0.2">
      <c r="A227" s="26" t="s">
        <v>138</v>
      </c>
      <c r="B227" s="84">
        <v>575</v>
      </c>
      <c r="C227" s="84"/>
      <c r="D227" s="84"/>
      <c r="E227" s="84">
        <v>0</v>
      </c>
      <c r="F227" s="84">
        <v>575</v>
      </c>
      <c r="G227" s="72">
        <v>450</v>
      </c>
      <c r="H227" s="72"/>
      <c r="I227" s="72"/>
      <c r="J227" s="72">
        <v>432.16</v>
      </c>
      <c r="K227" s="72">
        <v>17.84</v>
      </c>
      <c r="L227" s="91">
        <v>450</v>
      </c>
      <c r="M227" s="91">
        <v>112.5</v>
      </c>
      <c r="N227" s="91"/>
      <c r="O227" s="91">
        <v>562.5</v>
      </c>
      <c r="P227" s="91">
        <v>0</v>
      </c>
      <c r="Q227" s="108">
        <v>585</v>
      </c>
      <c r="R227" s="76">
        <v>1700</v>
      </c>
      <c r="S227" s="74" t="s">
        <v>237</v>
      </c>
      <c r="T227" s="74" t="s">
        <v>232</v>
      </c>
      <c r="U227" s="74" t="s">
        <v>236</v>
      </c>
      <c r="V227" s="73" t="s">
        <v>236</v>
      </c>
      <c r="W227" s="105">
        <v>700</v>
      </c>
      <c r="X227" s="4"/>
      <c r="Y227" s="4"/>
    </row>
    <row r="228" spans="1:25" ht="38.25" x14ac:dyDescent="0.2">
      <c r="A228" s="13" t="s">
        <v>96</v>
      </c>
      <c r="B228" s="84">
        <v>920</v>
      </c>
      <c r="C228" s="84"/>
      <c r="D228" s="84"/>
      <c r="E228" s="84">
        <v>920.6</v>
      </c>
      <c r="F228" s="84">
        <v>-0.6</v>
      </c>
      <c r="G228" s="72">
        <v>1000</v>
      </c>
      <c r="H228" s="72"/>
      <c r="I228" s="72"/>
      <c r="J228" s="72">
        <v>1000</v>
      </c>
      <c r="K228" s="72">
        <v>0</v>
      </c>
      <c r="L228" s="91">
        <v>1200</v>
      </c>
      <c r="M228" s="91"/>
      <c r="N228" s="91">
        <v>399.96</v>
      </c>
      <c r="O228" s="91">
        <v>800.04</v>
      </c>
      <c r="P228" s="91">
        <v>0</v>
      </c>
      <c r="Q228" s="108">
        <v>1200</v>
      </c>
      <c r="R228" s="76">
        <v>1200</v>
      </c>
      <c r="S228" s="74" t="s">
        <v>237</v>
      </c>
      <c r="T228" s="74" t="s">
        <v>232</v>
      </c>
      <c r="U228" s="74" t="s">
        <v>236</v>
      </c>
      <c r="V228" s="73" t="s">
        <v>236</v>
      </c>
      <c r="W228" s="105">
        <v>1200</v>
      </c>
      <c r="X228" s="4"/>
      <c r="Y228" s="4"/>
    </row>
    <row r="229" spans="1:25" ht="25.5" x14ac:dyDescent="0.2">
      <c r="A229" s="13" t="s">
        <v>97</v>
      </c>
      <c r="B229" s="84">
        <v>1380</v>
      </c>
      <c r="C229" s="84"/>
      <c r="D229" s="84"/>
      <c r="E229" s="84">
        <v>1226.72</v>
      </c>
      <c r="F229" s="84">
        <v>153.28</v>
      </c>
      <c r="G229" s="72">
        <v>1250</v>
      </c>
      <c r="H229" s="72"/>
      <c r="I229" s="72"/>
      <c r="J229" s="72">
        <v>1250</v>
      </c>
      <c r="K229" s="72">
        <v>0</v>
      </c>
      <c r="L229" s="91">
        <v>1500</v>
      </c>
      <c r="M229" s="91"/>
      <c r="N229" s="91"/>
      <c r="O229" s="91">
        <v>1545.99</v>
      </c>
      <c r="P229" s="91">
        <v>-45.99</v>
      </c>
      <c r="Q229" s="108">
        <v>1950</v>
      </c>
      <c r="R229" s="76">
        <v>1750</v>
      </c>
      <c r="S229" s="74" t="s">
        <v>237</v>
      </c>
      <c r="T229" s="74" t="s">
        <v>232</v>
      </c>
      <c r="U229" s="74" t="s">
        <v>236</v>
      </c>
      <c r="V229" s="73" t="s">
        <v>236</v>
      </c>
      <c r="W229" s="105">
        <v>1750</v>
      </c>
      <c r="X229" s="4"/>
      <c r="Y229" s="4"/>
    </row>
    <row r="230" spans="1:25" ht="38.25" x14ac:dyDescent="0.2">
      <c r="A230" s="13" t="s">
        <v>98</v>
      </c>
      <c r="B230" s="84">
        <v>1495</v>
      </c>
      <c r="C230" s="84"/>
      <c r="D230" s="84"/>
      <c r="E230" s="84">
        <v>1414.69</v>
      </c>
      <c r="F230" s="84">
        <v>80.31</v>
      </c>
      <c r="G230" s="72">
        <v>1550</v>
      </c>
      <c r="H230" s="72"/>
      <c r="I230" s="72"/>
      <c r="J230" s="72">
        <v>1550</v>
      </c>
      <c r="K230" s="72">
        <v>0</v>
      </c>
      <c r="L230" s="91">
        <v>1500</v>
      </c>
      <c r="M230" s="91"/>
      <c r="N230" s="91"/>
      <c r="O230" s="91">
        <v>1510.04</v>
      </c>
      <c r="P230" s="91">
        <v>-10.039999999999999</v>
      </c>
      <c r="Q230" s="108">
        <v>1500</v>
      </c>
      <c r="R230" s="76">
        <v>1500</v>
      </c>
      <c r="S230" s="74" t="s">
        <v>237</v>
      </c>
      <c r="T230" s="74" t="s">
        <v>232</v>
      </c>
      <c r="U230" s="74" t="s">
        <v>236</v>
      </c>
      <c r="V230" s="73" t="s">
        <v>236</v>
      </c>
      <c r="W230" s="105">
        <v>1500</v>
      </c>
      <c r="X230" s="4"/>
      <c r="Y230" s="4"/>
    </row>
    <row r="231" spans="1:25" ht="25.5" x14ac:dyDescent="0.2">
      <c r="A231" s="13" t="s">
        <v>99</v>
      </c>
      <c r="B231" s="84">
        <v>3004.17</v>
      </c>
      <c r="C231" s="84"/>
      <c r="D231" s="84"/>
      <c r="E231" s="84">
        <v>2804.38</v>
      </c>
      <c r="F231" s="84">
        <v>199.79</v>
      </c>
      <c r="G231" s="72">
        <v>3550</v>
      </c>
      <c r="H231" s="72">
        <v>887.5</v>
      </c>
      <c r="I231" s="72"/>
      <c r="J231" s="72">
        <v>4437.5</v>
      </c>
      <c r="K231" s="72">
        <v>0</v>
      </c>
      <c r="L231" s="91">
        <v>4000</v>
      </c>
      <c r="M231" s="91">
        <v>500</v>
      </c>
      <c r="N231" s="91"/>
      <c r="O231" s="91">
        <v>4240.08</v>
      </c>
      <c r="P231" s="91">
        <v>259.92</v>
      </c>
      <c r="Q231" s="108">
        <v>5000</v>
      </c>
      <c r="R231" s="76">
        <v>5500</v>
      </c>
      <c r="S231" s="74" t="s">
        <v>237</v>
      </c>
      <c r="T231" s="74" t="s">
        <v>232</v>
      </c>
      <c r="U231" s="74" t="s">
        <v>236</v>
      </c>
      <c r="V231" s="73" t="s">
        <v>236</v>
      </c>
      <c r="W231" s="105">
        <v>5500</v>
      </c>
      <c r="X231" s="4"/>
      <c r="Y231" s="4"/>
    </row>
    <row r="232" spans="1:25" ht="51" x14ac:dyDescent="0.2">
      <c r="A232" s="13" t="s">
        <v>100</v>
      </c>
      <c r="B232" s="84">
        <v>977.5</v>
      </c>
      <c r="C232" s="84">
        <v>56.97</v>
      </c>
      <c r="D232" s="84"/>
      <c r="E232" s="84">
        <v>1034.47</v>
      </c>
      <c r="F232" s="84">
        <v>0</v>
      </c>
      <c r="G232" s="72">
        <v>1300</v>
      </c>
      <c r="H232" s="72">
        <v>325</v>
      </c>
      <c r="I232" s="72"/>
      <c r="J232" s="72">
        <v>1625</v>
      </c>
      <c r="K232" s="72">
        <v>0</v>
      </c>
      <c r="L232" s="91">
        <v>1600</v>
      </c>
      <c r="M232" s="91"/>
      <c r="N232" s="91"/>
      <c r="O232" s="91">
        <v>1599.33</v>
      </c>
      <c r="P232" s="91">
        <v>0.67</v>
      </c>
      <c r="Q232" s="108">
        <v>2080</v>
      </c>
      <c r="R232" s="76">
        <v>3000</v>
      </c>
      <c r="S232" s="74" t="s">
        <v>237</v>
      </c>
      <c r="T232" s="74" t="s">
        <v>232</v>
      </c>
      <c r="U232" s="74" t="s">
        <v>236</v>
      </c>
      <c r="V232" s="73" t="s">
        <v>236</v>
      </c>
      <c r="W232" s="105">
        <v>2700</v>
      </c>
      <c r="X232" s="4"/>
      <c r="Y232" s="4"/>
    </row>
    <row r="233" spans="1:25" ht="38.25" x14ac:dyDescent="0.2">
      <c r="A233" s="13" t="s">
        <v>101</v>
      </c>
      <c r="B233" s="84">
        <v>1897.5</v>
      </c>
      <c r="C233" s="84"/>
      <c r="D233" s="84"/>
      <c r="E233" s="84">
        <v>1897.5</v>
      </c>
      <c r="F233" s="84">
        <v>0</v>
      </c>
      <c r="G233" s="72">
        <v>1850</v>
      </c>
      <c r="H233" s="72"/>
      <c r="I233" s="72"/>
      <c r="J233" s="72">
        <v>1527.32</v>
      </c>
      <c r="K233" s="72">
        <v>322.68</v>
      </c>
      <c r="L233" s="91">
        <v>1850</v>
      </c>
      <c r="M233" s="91"/>
      <c r="N233" s="91"/>
      <c r="O233" s="91">
        <v>1382.46</v>
      </c>
      <c r="P233" s="91">
        <v>467.54</v>
      </c>
      <c r="Q233" s="108">
        <v>1700</v>
      </c>
      <c r="R233" s="76">
        <v>1850</v>
      </c>
      <c r="S233" s="74" t="s">
        <v>237</v>
      </c>
      <c r="T233" s="74" t="s">
        <v>306</v>
      </c>
      <c r="U233" s="74" t="s">
        <v>236</v>
      </c>
      <c r="V233" s="73" t="s">
        <v>236</v>
      </c>
      <c r="W233" s="105">
        <v>1600</v>
      </c>
      <c r="X233" s="4"/>
      <c r="Y233" s="4"/>
    </row>
    <row r="234" spans="1:25" ht="38.25" x14ac:dyDescent="0.2">
      <c r="A234" s="26" t="s">
        <v>285</v>
      </c>
      <c r="B234" s="93" t="s">
        <v>112</v>
      </c>
      <c r="C234" s="84"/>
      <c r="D234" s="84"/>
      <c r="E234" s="84"/>
      <c r="F234" s="84"/>
      <c r="G234" s="75" t="s">
        <v>112</v>
      </c>
      <c r="H234" s="72"/>
      <c r="I234" s="72"/>
      <c r="J234" s="72"/>
      <c r="K234" s="72"/>
      <c r="L234" s="92" t="s">
        <v>112</v>
      </c>
      <c r="M234" s="91"/>
      <c r="N234" s="91"/>
      <c r="O234" s="91"/>
      <c r="P234" s="91"/>
      <c r="Q234" s="109" t="s">
        <v>112</v>
      </c>
      <c r="R234" s="76"/>
      <c r="S234" s="74"/>
      <c r="T234" s="74" t="s">
        <v>279</v>
      </c>
      <c r="U234" s="74" t="s">
        <v>319</v>
      </c>
      <c r="V234" s="73" t="s">
        <v>321</v>
      </c>
      <c r="W234" s="105">
        <v>0</v>
      </c>
      <c r="X234" s="4"/>
      <c r="Y234" s="4"/>
    </row>
    <row r="235" spans="1:25" ht="25.5" x14ac:dyDescent="0.2">
      <c r="A235" s="14" t="s">
        <v>114</v>
      </c>
      <c r="B235" s="84">
        <v>1207.5</v>
      </c>
      <c r="C235" s="84"/>
      <c r="D235" s="84"/>
      <c r="E235" s="84">
        <v>1060.7</v>
      </c>
      <c r="F235" s="84">
        <v>146.80000000000001</v>
      </c>
      <c r="G235" s="72">
        <v>1100</v>
      </c>
      <c r="H235" s="72"/>
      <c r="I235" s="72"/>
      <c r="J235" s="72">
        <v>1099.99</v>
      </c>
      <c r="K235" s="72">
        <v>0.01</v>
      </c>
      <c r="L235" s="91">
        <v>1100</v>
      </c>
      <c r="M235" s="91">
        <v>473</v>
      </c>
      <c r="N235" s="91"/>
      <c r="O235" s="91">
        <v>1488.6</v>
      </c>
      <c r="P235" s="91">
        <v>84.4</v>
      </c>
      <c r="Q235" s="108">
        <v>1250</v>
      </c>
      <c r="R235" s="76">
        <v>1500</v>
      </c>
      <c r="S235" s="74" t="s">
        <v>237</v>
      </c>
      <c r="T235" s="74" t="s">
        <v>232</v>
      </c>
      <c r="U235" s="74" t="s">
        <v>236</v>
      </c>
      <c r="V235" s="73" t="s">
        <v>236</v>
      </c>
      <c r="W235" s="105">
        <v>1500</v>
      </c>
      <c r="X235" s="4"/>
      <c r="Y235" s="4"/>
    </row>
    <row r="236" spans="1:25" ht="38.25" x14ac:dyDescent="0.2">
      <c r="A236" s="26" t="s">
        <v>157</v>
      </c>
      <c r="B236" s="93" t="s">
        <v>112</v>
      </c>
      <c r="C236" s="84"/>
      <c r="D236" s="84"/>
      <c r="E236" s="84"/>
      <c r="F236" s="84"/>
      <c r="G236" s="72">
        <v>550</v>
      </c>
      <c r="H236" s="72"/>
      <c r="I236" s="72">
        <v>183.32</v>
      </c>
      <c r="J236" s="72">
        <v>366.25</v>
      </c>
      <c r="K236" s="72">
        <v>0.44</v>
      </c>
      <c r="L236" s="91">
        <v>400</v>
      </c>
      <c r="M236" s="91"/>
      <c r="N236" s="91"/>
      <c r="O236" s="91">
        <v>163.5</v>
      </c>
      <c r="P236" s="91">
        <v>236.5</v>
      </c>
      <c r="Q236" s="108">
        <v>400</v>
      </c>
      <c r="R236" s="76">
        <v>400</v>
      </c>
      <c r="S236" s="74" t="s">
        <v>237</v>
      </c>
      <c r="T236" s="74" t="s">
        <v>306</v>
      </c>
      <c r="U236" s="74"/>
      <c r="V236" s="73" t="s">
        <v>321</v>
      </c>
      <c r="W236" s="105">
        <v>0</v>
      </c>
      <c r="X236" s="4"/>
      <c r="Y236" s="4"/>
    </row>
    <row r="237" spans="1:25" ht="25.5" x14ac:dyDescent="0.2">
      <c r="A237" s="13" t="s">
        <v>102</v>
      </c>
      <c r="B237" s="84">
        <v>8050</v>
      </c>
      <c r="C237" s="84"/>
      <c r="D237" s="84"/>
      <c r="E237" s="84">
        <v>3955.52</v>
      </c>
      <c r="F237" s="84">
        <v>4094.48</v>
      </c>
      <c r="G237" s="72">
        <v>8050</v>
      </c>
      <c r="H237" s="72"/>
      <c r="I237" s="72"/>
      <c r="J237" s="72">
        <v>5366.13</v>
      </c>
      <c r="K237" s="72">
        <v>2683.87</v>
      </c>
      <c r="L237" s="91">
        <v>5000</v>
      </c>
      <c r="M237" s="91"/>
      <c r="N237" s="91"/>
      <c r="O237" s="91">
        <v>3499.25</v>
      </c>
      <c r="P237" s="91">
        <v>1500.75</v>
      </c>
      <c r="Q237" s="108">
        <v>5000</v>
      </c>
      <c r="R237" s="76">
        <v>8000</v>
      </c>
      <c r="S237" s="74" t="s">
        <v>237</v>
      </c>
      <c r="T237" s="74" t="s">
        <v>232</v>
      </c>
      <c r="U237" s="74" t="s">
        <v>236</v>
      </c>
      <c r="V237" s="73" t="s">
        <v>236</v>
      </c>
      <c r="W237" s="105">
        <v>3500</v>
      </c>
      <c r="X237" s="4"/>
      <c r="Y237" s="4"/>
    </row>
    <row r="238" spans="1:25" x14ac:dyDescent="0.2">
      <c r="A238" s="13" t="s">
        <v>103</v>
      </c>
      <c r="B238" s="84">
        <v>8395</v>
      </c>
      <c r="C238" s="84"/>
      <c r="D238" s="84"/>
      <c r="E238" s="84">
        <v>8395</v>
      </c>
      <c r="F238" s="84">
        <v>0</v>
      </c>
      <c r="G238" s="72">
        <v>7550</v>
      </c>
      <c r="H238" s="72"/>
      <c r="I238" s="72"/>
      <c r="J238" s="72">
        <v>7478.56</v>
      </c>
      <c r="K238" s="72">
        <v>71.44</v>
      </c>
      <c r="L238" s="91">
        <v>7550</v>
      </c>
      <c r="M238" s="91"/>
      <c r="N238" s="91"/>
      <c r="O238" s="91">
        <v>7491.04</v>
      </c>
      <c r="P238" s="91">
        <v>58.96</v>
      </c>
      <c r="Q238" s="108">
        <v>6750</v>
      </c>
      <c r="R238" s="76">
        <v>7500</v>
      </c>
      <c r="S238" s="74" t="s">
        <v>237</v>
      </c>
      <c r="T238" s="74" t="s">
        <v>232</v>
      </c>
      <c r="U238" s="74" t="s">
        <v>236</v>
      </c>
      <c r="V238" s="73" t="s">
        <v>236</v>
      </c>
      <c r="W238" s="105">
        <v>7400</v>
      </c>
      <c r="X238" s="4"/>
      <c r="Y238" s="4"/>
    </row>
    <row r="239" spans="1:25" s="3" customFormat="1" ht="38.25" x14ac:dyDescent="0.2">
      <c r="A239" s="13" t="s">
        <v>194</v>
      </c>
      <c r="B239" s="88" t="s">
        <v>112</v>
      </c>
      <c r="C239" s="84"/>
      <c r="D239" s="84"/>
      <c r="E239" s="84"/>
      <c r="F239" s="84"/>
      <c r="G239" s="75" t="s">
        <v>112</v>
      </c>
      <c r="H239" s="72"/>
      <c r="I239" s="72"/>
      <c r="J239" s="72"/>
      <c r="K239" s="72"/>
      <c r="L239" s="91">
        <v>1000</v>
      </c>
      <c r="M239" s="86"/>
      <c r="N239" s="86"/>
      <c r="O239" s="86">
        <v>992.33</v>
      </c>
      <c r="P239" s="86">
        <v>7.67</v>
      </c>
      <c r="Q239" s="108">
        <v>800</v>
      </c>
      <c r="R239" s="76">
        <v>5710</v>
      </c>
      <c r="S239" s="74" t="s">
        <v>237</v>
      </c>
      <c r="T239" s="74" t="s">
        <v>306</v>
      </c>
      <c r="U239" s="74" t="s">
        <v>312</v>
      </c>
      <c r="V239" s="73" t="s">
        <v>236</v>
      </c>
      <c r="W239" s="105">
        <v>1000</v>
      </c>
    </row>
    <row r="240" spans="1:25" ht="38.25" x14ac:dyDescent="0.2">
      <c r="A240" s="13" t="s">
        <v>145</v>
      </c>
      <c r="B240" s="84">
        <v>152</v>
      </c>
      <c r="C240" s="84"/>
      <c r="D240" s="84"/>
      <c r="E240" s="84"/>
      <c r="F240" s="84">
        <v>152</v>
      </c>
      <c r="G240" s="72">
        <v>200</v>
      </c>
      <c r="H240" s="72"/>
      <c r="I240" s="72"/>
      <c r="J240" s="72">
        <v>200</v>
      </c>
      <c r="K240" s="72">
        <v>0</v>
      </c>
      <c r="L240" s="91">
        <v>250</v>
      </c>
      <c r="M240" s="91"/>
      <c r="N240" s="91"/>
      <c r="O240" s="91">
        <v>250</v>
      </c>
      <c r="P240" s="91">
        <v>0</v>
      </c>
      <c r="Q240" s="108">
        <v>100</v>
      </c>
      <c r="R240" s="76">
        <v>180</v>
      </c>
      <c r="S240" s="74" t="s">
        <v>279</v>
      </c>
      <c r="T240" s="74" t="s">
        <v>311</v>
      </c>
      <c r="U240" s="74"/>
      <c r="V240" s="73" t="s">
        <v>321</v>
      </c>
      <c r="W240" s="105">
        <v>0</v>
      </c>
      <c r="X240" s="4"/>
      <c r="Y240" s="4"/>
    </row>
    <row r="241" spans="1:25" ht="38.25" x14ac:dyDescent="0.2">
      <c r="A241" s="13" t="s">
        <v>104</v>
      </c>
      <c r="B241" s="84">
        <v>1891.75</v>
      </c>
      <c r="C241" s="84">
        <v>201.85</v>
      </c>
      <c r="D241" s="84"/>
      <c r="E241" s="84">
        <v>2093.6</v>
      </c>
      <c r="F241" s="84">
        <v>0</v>
      </c>
      <c r="G241" s="72">
        <v>2250</v>
      </c>
      <c r="H241" s="72">
        <v>550</v>
      </c>
      <c r="I241" s="72"/>
      <c r="J241" s="72">
        <v>2659.91</v>
      </c>
      <c r="K241" s="72">
        <v>140.09</v>
      </c>
      <c r="L241" s="91">
        <v>2625</v>
      </c>
      <c r="M241" s="91">
        <v>463.38</v>
      </c>
      <c r="N241" s="91"/>
      <c r="O241" s="91">
        <v>3088.38</v>
      </c>
      <c r="P241" s="91">
        <v>0</v>
      </c>
      <c r="Q241" s="108">
        <v>2362.5</v>
      </c>
      <c r="R241" s="76">
        <v>2800</v>
      </c>
      <c r="S241" s="74" t="s">
        <v>237</v>
      </c>
      <c r="T241" s="74" t="s">
        <v>232</v>
      </c>
      <c r="U241" s="74" t="s">
        <v>236</v>
      </c>
      <c r="V241" s="73" t="s">
        <v>236</v>
      </c>
      <c r="W241" s="105">
        <v>2800</v>
      </c>
      <c r="X241" s="4"/>
      <c r="Y241" s="4"/>
    </row>
    <row r="242" spans="1:25" ht="38.25" x14ac:dyDescent="0.2">
      <c r="A242" s="13" t="s">
        <v>105</v>
      </c>
      <c r="B242" s="84">
        <v>1380</v>
      </c>
      <c r="C242" s="84"/>
      <c r="D242" s="84"/>
      <c r="E242" s="84">
        <v>1380</v>
      </c>
      <c r="F242" s="84">
        <v>0</v>
      </c>
      <c r="G242" s="72">
        <v>2050</v>
      </c>
      <c r="H242" s="72">
        <v>512.5</v>
      </c>
      <c r="I242" s="72"/>
      <c r="J242" s="72">
        <v>2562.5</v>
      </c>
      <c r="K242" s="72">
        <v>0</v>
      </c>
      <c r="L242" s="91">
        <v>2500</v>
      </c>
      <c r="M242" s="91"/>
      <c r="N242" s="91"/>
      <c r="O242" s="91">
        <v>2436.17</v>
      </c>
      <c r="P242" s="91">
        <v>63.83</v>
      </c>
      <c r="Q242" s="108">
        <v>2000</v>
      </c>
      <c r="R242" s="76">
        <v>3000</v>
      </c>
      <c r="S242" s="74" t="s">
        <v>237</v>
      </c>
      <c r="T242" s="74" t="s">
        <v>232</v>
      </c>
      <c r="U242" s="74" t="s">
        <v>236</v>
      </c>
      <c r="V242" s="73" t="s">
        <v>236</v>
      </c>
      <c r="W242" s="105">
        <v>2600</v>
      </c>
      <c r="X242" s="4"/>
      <c r="Y242" s="4"/>
    </row>
    <row r="243" spans="1:25" ht="38.25" x14ac:dyDescent="0.2">
      <c r="A243" s="13" t="s">
        <v>106</v>
      </c>
      <c r="B243" s="84">
        <v>862.5</v>
      </c>
      <c r="C243" s="84"/>
      <c r="D243" s="84">
        <v>574.94000000000005</v>
      </c>
      <c r="E243" s="84">
        <v>240.86</v>
      </c>
      <c r="F243" s="84">
        <v>46.7</v>
      </c>
      <c r="G243" s="72">
        <v>925</v>
      </c>
      <c r="H243" s="72"/>
      <c r="I243" s="72"/>
      <c r="J243" s="72">
        <v>925</v>
      </c>
      <c r="K243" s="72">
        <v>0</v>
      </c>
      <c r="L243" s="91">
        <v>1500</v>
      </c>
      <c r="M243" s="91"/>
      <c r="N243" s="91"/>
      <c r="O243" s="91">
        <v>1506.01</v>
      </c>
      <c r="P243" s="91">
        <v>-6.01</v>
      </c>
      <c r="Q243" s="108">
        <v>1500</v>
      </c>
      <c r="R243" s="76"/>
      <c r="S243" s="74"/>
      <c r="T243" s="74" t="s">
        <v>311</v>
      </c>
      <c r="U243" s="74" t="s">
        <v>319</v>
      </c>
      <c r="V243" s="73" t="s">
        <v>321</v>
      </c>
      <c r="W243" s="105">
        <v>0</v>
      </c>
      <c r="X243" s="4"/>
      <c r="Y243" s="4"/>
    </row>
    <row r="244" spans="1:25" s="3" customFormat="1" ht="38.25" x14ac:dyDescent="0.2">
      <c r="A244" s="12" t="s">
        <v>120</v>
      </c>
      <c r="B244" s="87">
        <v>500</v>
      </c>
      <c r="C244" s="84"/>
      <c r="D244" s="84"/>
      <c r="E244" s="84">
        <v>500</v>
      </c>
      <c r="F244" s="84">
        <v>0</v>
      </c>
      <c r="G244" s="72">
        <v>1050</v>
      </c>
      <c r="H244" s="72"/>
      <c r="I244" s="72"/>
      <c r="J244" s="72">
        <v>572.5</v>
      </c>
      <c r="K244" s="72">
        <v>477.5</v>
      </c>
      <c r="L244" s="91">
        <v>1500</v>
      </c>
      <c r="M244" s="86"/>
      <c r="N244" s="86"/>
      <c r="O244" s="86">
        <v>1395.9</v>
      </c>
      <c r="P244" s="86">
        <v>104.1</v>
      </c>
      <c r="Q244" s="108">
        <v>1500</v>
      </c>
      <c r="R244" s="76">
        <v>2500</v>
      </c>
      <c r="S244" s="74" t="s">
        <v>237</v>
      </c>
      <c r="T244" s="74" t="s">
        <v>306</v>
      </c>
      <c r="U244" s="74" t="s">
        <v>236</v>
      </c>
      <c r="V244" s="73" t="s">
        <v>236</v>
      </c>
      <c r="W244" s="105">
        <v>1500</v>
      </c>
    </row>
    <row r="245" spans="1:25" x14ac:dyDescent="0.2">
      <c r="A245" s="26" t="s">
        <v>200</v>
      </c>
      <c r="B245" s="88" t="s">
        <v>112</v>
      </c>
      <c r="C245" s="84"/>
      <c r="D245" s="84"/>
      <c r="E245" s="84"/>
      <c r="F245" s="84"/>
      <c r="G245" s="75" t="s">
        <v>112</v>
      </c>
      <c r="H245" s="72"/>
      <c r="I245" s="72"/>
      <c r="J245" s="72"/>
      <c r="K245" s="72"/>
      <c r="L245" s="92" t="s">
        <v>112</v>
      </c>
      <c r="M245" s="86"/>
      <c r="N245" s="86"/>
      <c r="O245" s="86"/>
      <c r="P245" s="86"/>
      <c r="Q245" s="108">
        <v>505</v>
      </c>
      <c r="R245" s="76">
        <v>2878.05</v>
      </c>
      <c r="S245" s="74" t="s">
        <v>237</v>
      </c>
      <c r="T245" s="74" t="s">
        <v>237</v>
      </c>
      <c r="U245" s="74" t="s">
        <v>236</v>
      </c>
      <c r="V245" s="73" t="s">
        <v>236</v>
      </c>
      <c r="W245" s="105">
        <v>505</v>
      </c>
      <c r="X245" s="4"/>
      <c r="Y245" s="4"/>
    </row>
    <row r="246" spans="1:25" ht="38.25" customHeight="1" x14ac:dyDescent="0.2">
      <c r="A246" s="26"/>
      <c r="B246" s="41"/>
      <c r="C246" s="41"/>
      <c r="D246" s="41"/>
      <c r="E246" s="73"/>
      <c r="F246" s="128" t="s">
        <v>216</v>
      </c>
      <c r="G246" s="129"/>
      <c r="H246" s="113">
        <v>73500</v>
      </c>
      <c r="I246" s="111"/>
      <c r="J246" s="127" t="s">
        <v>199</v>
      </c>
      <c r="K246" s="127"/>
      <c r="L246" s="127"/>
      <c r="M246" s="76"/>
      <c r="N246" s="76"/>
      <c r="O246" s="76"/>
      <c r="P246" s="76"/>
      <c r="Q246" s="76"/>
      <c r="R246" s="77">
        <f>SUM(R212:R245)</f>
        <v>110232.05</v>
      </c>
      <c r="S246" s="83"/>
      <c r="T246" s="130" t="s">
        <v>273</v>
      </c>
      <c r="U246" s="131"/>
      <c r="V246" s="38"/>
      <c r="W246" s="17">
        <f>SUM(W212:W245)</f>
        <v>68100</v>
      </c>
    </row>
    <row r="247" spans="1:25" ht="12.75" customHeight="1" x14ac:dyDescent="0.2">
      <c r="A247" s="28"/>
      <c r="B247" s="41"/>
      <c r="C247" s="41"/>
      <c r="D247" s="41"/>
      <c r="E247" s="73"/>
      <c r="F247" s="73"/>
      <c r="G247" s="73"/>
      <c r="H247" s="73"/>
      <c r="I247" s="73"/>
      <c r="J247" s="119" t="s">
        <v>234</v>
      </c>
      <c r="K247" s="120"/>
      <c r="L247" s="120"/>
      <c r="M247" s="120"/>
      <c r="N247" s="120"/>
      <c r="O247" s="120"/>
      <c r="P247" s="120"/>
      <c r="Q247" s="121"/>
      <c r="R247" s="77">
        <f>SUM(R246,R210)</f>
        <v>846840.45</v>
      </c>
      <c r="S247" s="83"/>
      <c r="T247" s="117" t="s">
        <v>123</v>
      </c>
      <c r="U247" s="118"/>
      <c r="V247" s="25"/>
      <c r="W247" s="17">
        <f>SUM(W246,W210)</f>
        <v>464580</v>
      </c>
    </row>
    <row r="249" spans="1:25" x14ac:dyDescent="0.2">
      <c r="A249" s="16"/>
      <c r="C249" s="3"/>
      <c r="D249" s="3"/>
      <c r="M249" s="3"/>
      <c r="N249" s="3"/>
      <c r="O249" s="3"/>
    </row>
    <row r="250" spans="1:25" x14ac:dyDescent="0.2">
      <c r="A250" s="16"/>
      <c r="C250" s="3"/>
      <c r="D250" s="3"/>
      <c r="M250" s="3"/>
      <c r="N250" s="3"/>
      <c r="O250" s="3"/>
    </row>
    <row r="251" spans="1:25" x14ac:dyDescent="0.2">
      <c r="A251" s="16"/>
      <c r="C251" s="3"/>
      <c r="D251" s="3"/>
      <c r="M251" s="3"/>
      <c r="N251" s="3"/>
      <c r="O251" s="3"/>
    </row>
    <row r="252" spans="1:25" x14ac:dyDescent="0.2">
      <c r="A252" s="16"/>
      <c r="C252" s="3"/>
      <c r="D252" s="3"/>
      <c r="M252" s="3"/>
      <c r="N252" s="3"/>
      <c r="O252" s="3"/>
    </row>
    <row r="253" spans="1:25" x14ac:dyDescent="0.2">
      <c r="A253" s="16"/>
      <c r="C253" s="3"/>
      <c r="D253" s="3"/>
      <c r="M253" s="3"/>
      <c r="N253" s="3"/>
      <c r="O253" s="3"/>
    </row>
    <row r="254" spans="1:25" x14ac:dyDescent="0.2">
      <c r="A254" s="16"/>
      <c r="C254" s="3"/>
      <c r="D254" s="3"/>
      <c r="M254" s="3"/>
      <c r="N254" s="3"/>
      <c r="O254" s="3"/>
    </row>
    <row r="255" spans="1:25" x14ac:dyDescent="0.2">
      <c r="A255" s="16"/>
      <c r="C255" s="3"/>
      <c r="D255" s="3"/>
      <c r="M255" s="3"/>
      <c r="N255" s="3"/>
      <c r="O255" s="3"/>
    </row>
    <row r="256" spans="1:25" x14ac:dyDescent="0.2">
      <c r="A256" s="16"/>
      <c r="C256" s="3"/>
      <c r="D256" s="3"/>
      <c r="M256" s="3"/>
      <c r="N256" s="3"/>
      <c r="O256" s="3"/>
    </row>
    <row r="257" spans="1:15" x14ac:dyDescent="0.2">
      <c r="A257" s="16"/>
      <c r="C257" s="3"/>
      <c r="D257" s="3"/>
      <c r="M257" s="3"/>
      <c r="N257" s="3"/>
      <c r="O257" s="3"/>
    </row>
    <row r="258" spans="1:15" x14ac:dyDescent="0.2">
      <c r="A258" s="16"/>
      <c r="C258" s="3"/>
      <c r="D258" s="3"/>
      <c r="M258" s="3"/>
      <c r="N258" s="3"/>
      <c r="O258" s="3"/>
    </row>
    <row r="259" spans="1:15" x14ac:dyDescent="0.2">
      <c r="A259" s="16"/>
      <c r="C259" s="3"/>
      <c r="D259" s="3"/>
      <c r="M259" s="3"/>
      <c r="N259" s="3"/>
      <c r="O259" s="3"/>
    </row>
    <row r="260" spans="1:15" x14ac:dyDescent="0.2">
      <c r="A260" s="16"/>
      <c r="C260" s="3"/>
      <c r="D260" s="3"/>
      <c r="M260" s="3"/>
      <c r="N260" s="3"/>
      <c r="O260" s="3"/>
    </row>
    <row r="261" spans="1:15" x14ac:dyDescent="0.2">
      <c r="A261" s="16"/>
      <c r="C261" s="3"/>
      <c r="D261" s="3"/>
      <c r="M261" s="3"/>
      <c r="N261" s="3"/>
      <c r="O261" s="3"/>
    </row>
    <row r="262" spans="1:15" x14ac:dyDescent="0.2">
      <c r="A262" s="16"/>
      <c r="C262" s="3"/>
      <c r="D262" s="3"/>
      <c r="M262" s="3"/>
      <c r="N262" s="3"/>
      <c r="O262" s="3"/>
    </row>
    <row r="263" spans="1:15" x14ac:dyDescent="0.2">
      <c r="A263" s="16"/>
      <c r="C263" s="3"/>
      <c r="D263" s="3"/>
      <c r="M263" s="3"/>
      <c r="N263" s="3"/>
      <c r="O263" s="3"/>
    </row>
    <row r="264" spans="1:15" x14ac:dyDescent="0.2">
      <c r="A264" s="16"/>
      <c r="C264" s="3"/>
      <c r="D264" s="3"/>
      <c r="M264" s="3"/>
      <c r="N264" s="3"/>
      <c r="O264" s="3"/>
    </row>
    <row r="265" spans="1:15" x14ac:dyDescent="0.2">
      <c r="A265" s="16"/>
      <c r="C265" s="3"/>
      <c r="D265" s="3"/>
      <c r="M265" s="3"/>
      <c r="N265" s="3"/>
      <c r="O265" s="3"/>
    </row>
    <row r="266" spans="1:15" x14ac:dyDescent="0.2">
      <c r="A266" s="16"/>
      <c r="C266" s="3"/>
      <c r="D266" s="3"/>
      <c r="M266" s="3"/>
      <c r="N266" s="3"/>
      <c r="O266" s="3"/>
    </row>
    <row r="267" spans="1:15" x14ac:dyDescent="0.2">
      <c r="A267" s="16"/>
      <c r="C267" s="3"/>
      <c r="D267" s="3"/>
      <c r="M267" s="3"/>
      <c r="N267" s="3"/>
      <c r="O267" s="3"/>
    </row>
    <row r="268" spans="1:15" x14ac:dyDescent="0.2">
      <c r="A268" s="16"/>
      <c r="C268" s="3"/>
      <c r="D268" s="3"/>
      <c r="M268" s="3"/>
      <c r="N268" s="3"/>
      <c r="O268" s="3"/>
    </row>
    <row r="269" spans="1:15" x14ac:dyDescent="0.2">
      <c r="A269" s="16"/>
      <c r="C269" s="3"/>
      <c r="D269" s="3"/>
      <c r="M269" s="3"/>
      <c r="N269" s="3"/>
      <c r="O269" s="3"/>
    </row>
    <row r="270" spans="1:15" x14ac:dyDescent="0.2">
      <c r="A270" s="16"/>
      <c r="C270" s="3"/>
      <c r="D270" s="3"/>
      <c r="M270" s="3"/>
      <c r="N270" s="3"/>
      <c r="O270" s="3"/>
    </row>
    <row r="271" spans="1:15" x14ac:dyDescent="0.2">
      <c r="A271" s="16"/>
      <c r="C271" s="3"/>
      <c r="D271" s="3"/>
      <c r="M271" s="3"/>
      <c r="N271" s="3"/>
      <c r="O271" s="3"/>
    </row>
    <row r="272" spans="1:15" x14ac:dyDescent="0.2">
      <c r="A272" s="16"/>
      <c r="C272" s="3"/>
      <c r="D272" s="3"/>
      <c r="M272" s="3"/>
      <c r="N272" s="3"/>
      <c r="O272" s="3"/>
    </row>
    <row r="273" spans="1:15" x14ac:dyDescent="0.2">
      <c r="A273" s="16"/>
      <c r="C273" s="3"/>
      <c r="D273" s="3"/>
      <c r="M273" s="3"/>
      <c r="N273" s="3"/>
      <c r="O273" s="3"/>
    </row>
    <row r="274" spans="1:15" x14ac:dyDescent="0.2">
      <c r="A274" s="16"/>
      <c r="C274" s="3"/>
      <c r="D274" s="3"/>
      <c r="M274" s="3"/>
      <c r="N274" s="3"/>
      <c r="O274" s="3"/>
    </row>
    <row r="275" spans="1:15" x14ac:dyDescent="0.2">
      <c r="A275" s="16"/>
      <c r="C275" s="3"/>
      <c r="D275" s="3"/>
      <c r="M275" s="3"/>
      <c r="N275" s="3"/>
      <c r="O275" s="3"/>
    </row>
    <row r="276" spans="1:15" x14ac:dyDescent="0.2">
      <c r="A276" s="16"/>
      <c r="C276" s="3"/>
      <c r="D276" s="3"/>
      <c r="M276" s="3"/>
      <c r="N276" s="3"/>
      <c r="O276" s="3"/>
    </row>
    <row r="277" spans="1:15" x14ac:dyDescent="0.2">
      <c r="A277" s="16"/>
      <c r="C277" s="3"/>
      <c r="D277" s="3"/>
      <c r="M277" s="3"/>
      <c r="N277" s="3"/>
      <c r="O277" s="3"/>
    </row>
    <row r="278" spans="1:15" x14ac:dyDescent="0.2">
      <c r="A278" s="16"/>
      <c r="C278" s="3"/>
      <c r="D278" s="3"/>
      <c r="M278" s="3"/>
      <c r="N278" s="3"/>
      <c r="O278" s="3"/>
    </row>
    <row r="279" spans="1:15" x14ac:dyDescent="0.2">
      <c r="A279" s="16"/>
      <c r="C279" s="3"/>
      <c r="D279" s="3"/>
      <c r="M279" s="3"/>
      <c r="N279" s="3"/>
      <c r="O279" s="3"/>
    </row>
    <row r="280" spans="1:15" x14ac:dyDescent="0.2">
      <c r="A280" s="16"/>
      <c r="C280" s="3"/>
      <c r="D280" s="3"/>
      <c r="M280" s="3"/>
      <c r="N280" s="3"/>
      <c r="O280" s="3"/>
    </row>
    <row r="281" spans="1:15" x14ac:dyDescent="0.2">
      <c r="A281" s="16"/>
      <c r="C281" s="3"/>
      <c r="D281" s="3"/>
      <c r="M281" s="3"/>
      <c r="N281" s="3"/>
      <c r="O281" s="3"/>
    </row>
    <row r="282" spans="1:15" x14ac:dyDescent="0.2">
      <c r="A282" s="16"/>
      <c r="C282" s="3"/>
      <c r="D282" s="3"/>
      <c r="M282" s="3"/>
      <c r="N282" s="3"/>
      <c r="O282" s="3"/>
    </row>
    <row r="283" spans="1:15" x14ac:dyDescent="0.2">
      <c r="A283" s="16"/>
      <c r="C283" s="3"/>
      <c r="D283" s="3"/>
      <c r="M283" s="3"/>
      <c r="N283" s="3"/>
      <c r="O283" s="3"/>
    </row>
    <row r="284" spans="1:15" x14ac:dyDescent="0.2">
      <c r="A284" s="16"/>
      <c r="C284" s="3"/>
      <c r="D284" s="3"/>
      <c r="M284" s="3"/>
      <c r="N284" s="3"/>
      <c r="O284" s="3"/>
    </row>
    <row r="285" spans="1:15" x14ac:dyDescent="0.2">
      <c r="A285" s="16"/>
      <c r="C285" s="3"/>
      <c r="D285" s="3"/>
      <c r="M285" s="3"/>
      <c r="N285" s="3"/>
      <c r="O285" s="3"/>
    </row>
    <row r="286" spans="1:15" x14ac:dyDescent="0.2">
      <c r="A286" s="16"/>
      <c r="C286" s="3"/>
      <c r="D286" s="3"/>
      <c r="M286" s="3"/>
      <c r="N286" s="3"/>
      <c r="O286" s="3"/>
    </row>
    <row r="287" spans="1:15" x14ac:dyDescent="0.2">
      <c r="A287" s="16"/>
      <c r="C287" s="3"/>
      <c r="D287" s="3"/>
      <c r="M287" s="3"/>
      <c r="N287" s="3"/>
      <c r="O287" s="3"/>
    </row>
    <row r="288" spans="1:15" x14ac:dyDescent="0.2">
      <c r="A288" s="16"/>
      <c r="C288" s="3"/>
      <c r="D288" s="3"/>
      <c r="M288" s="3"/>
      <c r="N288" s="3"/>
      <c r="O288" s="3"/>
    </row>
    <row r="289" spans="1:15" x14ac:dyDescent="0.2">
      <c r="A289" s="16"/>
      <c r="C289" s="3"/>
      <c r="D289" s="3"/>
      <c r="M289" s="3"/>
      <c r="N289" s="3"/>
      <c r="O289" s="3"/>
    </row>
    <row r="290" spans="1:15" x14ac:dyDescent="0.2">
      <c r="A290" s="16"/>
      <c r="C290" s="3"/>
      <c r="D290" s="3"/>
      <c r="M290" s="3"/>
      <c r="N290" s="3"/>
      <c r="O290" s="3"/>
    </row>
    <row r="291" spans="1:15" x14ac:dyDescent="0.2">
      <c r="A291" s="16"/>
      <c r="C291" s="3"/>
      <c r="D291" s="3"/>
      <c r="M291" s="3"/>
      <c r="N291" s="3"/>
      <c r="O291" s="3"/>
    </row>
    <row r="292" spans="1:15" x14ac:dyDescent="0.2">
      <c r="A292" s="16"/>
      <c r="C292" s="3"/>
      <c r="D292" s="3"/>
      <c r="M292" s="3"/>
      <c r="N292" s="3"/>
      <c r="O292" s="3"/>
    </row>
    <row r="293" spans="1:15" x14ac:dyDescent="0.2">
      <c r="A293" s="16"/>
      <c r="C293" s="3"/>
      <c r="D293" s="3"/>
      <c r="M293" s="3"/>
      <c r="N293" s="3"/>
      <c r="O293" s="3"/>
    </row>
    <row r="294" spans="1:15" x14ac:dyDescent="0.2">
      <c r="A294" s="16"/>
      <c r="C294" s="3"/>
      <c r="D294" s="3"/>
      <c r="M294" s="3"/>
      <c r="N294" s="3"/>
      <c r="O294" s="3"/>
    </row>
    <row r="295" spans="1:15" x14ac:dyDescent="0.2">
      <c r="A295" s="16"/>
      <c r="C295" s="3"/>
      <c r="D295" s="3"/>
      <c r="M295" s="3"/>
      <c r="N295" s="3"/>
      <c r="O295" s="3"/>
    </row>
    <row r="296" spans="1:15" x14ac:dyDescent="0.2">
      <c r="A296" s="16"/>
      <c r="C296" s="3"/>
      <c r="D296" s="3"/>
      <c r="M296" s="3"/>
      <c r="N296" s="3"/>
      <c r="O296" s="3"/>
    </row>
    <row r="297" spans="1:15" x14ac:dyDescent="0.2">
      <c r="A297" s="16"/>
      <c r="C297" s="3"/>
      <c r="D297" s="3"/>
      <c r="M297" s="3"/>
      <c r="N297" s="3"/>
      <c r="O297" s="3"/>
    </row>
    <row r="298" spans="1:15" x14ac:dyDescent="0.2">
      <c r="A298" s="16"/>
      <c r="C298" s="3"/>
      <c r="D298" s="3"/>
      <c r="M298" s="3"/>
      <c r="N298" s="3"/>
      <c r="O298" s="3"/>
    </row>
    <row r="299" spans="1:15" x14ac:dyDescent="0.2">
      <c r="A299" s="16"/>
      <c r="C299" s="3"/>
      <c r="D299" s="3"/>
      <c r="M299" s="3"/>
      <c r="N299" s="3"/>
      <c r="O299" s="3"/>
    </row>
    <row r="300" spans="1:15" x14ac:dyDescent="0.2">
      <c r="A300" s="16"/>
      <c r="C300" s="3"/>
      <c r="D300" s="3"/>
      <c r="M300" s="3"/>
      <c r="N300" s="3"/>
      <c r="O300" s="3"/>
    </row>
    <row r="301" spans="1:15" x14ac:dyDescent="0.2">
      <c r="A301" s="16"/>
      <c r="C301" s="3"/>
      <c r="D301" s="3"/>
      <c r="M301" s="3"/>
      <c r="N301" s="3"/>
      <c r="O301" s="3"/>
    </row>
    <row r="302" spans="1:15" x14ac:dyDescent="0.2">
      <c r="A302" s="16"/>
      <c r="C302" s="3"/>
      <c r="D302" s="3"/>
      <c r="M302" s="3"/>
      <c r="N302" s="3"/>
      <c r="O302" s="3"/>
    </row>
    <row r="303" spans="1:15" x14ac:dyDescent="0.2">
      <c r="A303" s="16"/>
      <c r="C303" s="3"/>
      <c r="D303" s="3"/>
      <c r="M303" s="3"/>
      <c r="N303" s="3"/>
      <c r="O303" s="3"/>
    </row>
    <row r="304" spans="1:15" x14ac:dyDescent="0.2">
      <c r="A304" s="16"/>
      <c r="C304" s="3"/>
      <c r="D304" s="3"/>
      <c r="M304" s="3"/>
      <c r="N304" s="3"/>
      <c r="O304" s="3"/>
    </row>
    <row r="305" spans="1:15" x14ac:dyDescent="0.2">
      <c r="A305" s="16"/>
      <c r="C305" s="3"/>
      <c r="D305" s="3"/>
      <c r="M305" s="3"/>
      <c r="N305" s="3"/>
      <c r="O305" s="3"/>
    </row>
    <row r="306" spans="1:15" x14ac:dyDescent="0.2">
      <c r="A306" s="16"/>
      <c r="C306" s="3"/>
      <c r="D306" s="3"/>
      <c r="M306" s="3"/>
      <c r="N306" s="3"/>
      <c r="O306" s="3"/>
    </row>
    <row r="307" spans="1:15" x14ac:dyDescent="0.2">
      <c r="A307" s="16"/>
      <c r="C307" s="3"/>
      <c r="D307" s="3"/>
      <c r="M307" s="3"/>
      <c r="N307" s="3"/>
      <c r="O307" s="3"/>
    </row>
    <row r="308" spans="1:15" x14ac:dyDescent="0.2">
      <c r="A308" s="16"/>
      <c r="C308" s="3"/>
      <c r="D308" s="3"/>
      <c r="M308" s="3"/>
      <c r="N308" s="3"/>
      <c r="O308" s="3"/>
    </row>
    <row r="309" spans="1:15" x14ac:dyDescent="0.2">
      <c r="A309" s="16"/>
      <c r="C309" s="3"/>
      <c r="D309" s="3"/>
      <c r="M309" s="3"/>
      <c r="N309" s="3"/>
      <c r="O309" s="3"/>
    </row>
    <row r="310" spans="1:15" x14ac:dyDescent="0.2">
      <c r="A310" s="16"/>
      <c r="C310" s="3"/>
      <c r="D310" s="3"/>
      <c r="M310" s="3"/>
      <c r="N310" s="3"/>
      <c r="O310" s="3"/>
    </row>
    <row r="311" spans="1:15" x14ac:dyDescent="0.2">
      <c r="A311" s="16"/>
      <c r="C311" s="3"/>
      <c r="D311" s="3"/>
      <c r="M311" s="3"/>
      <c r="N311" s="3"/>
      <c r="O311" s="3"/>
    </row>
    <row r="312" spans="1:15" x14ac:dyDescent="0.2">
      <c r="A312" s="16"/>
      <c r="C312" s="3"/>
      <c r="D312" s="3"/>
      <c r="M312" s="3"/>
      <c r="N312" s="3"/>
      <c r="O312" s="3"/>
    </row>
    <row r="313" spans="1:15" x14ac:dyDescent="0.2">
      <c r="A313" s="16"/>
      <c r="C313" s="3"/>
      <c r="D313" s="3"/>
      <c r="M313" s="3"/>
      <c r="N313" s="3"/>
      <c r="O313" s="3"/>
    </row>
    <row r="314" spans="1:15" x14ac:dyDescent="0.2">
      <c r="A314" s="16"/>
      <c r="C314" s="3"/>
      <c r="D314" s="3"/>
      <c r="M314" s="3"/>
      <c r="N314" s="3"/>
      <c r="O314" s="3"/>
    </row>
    <row r="315" spans="1:15" x14ac:dyDescent="0.2">
      <c r="A315" s="16"/>
      <c r="C315" s="3"/>
      <c r="D315" s="3"/>
      <c r="M315" s="3"/>
      <c r="N315" s="3"/>
      <c r="O315" s="3"/>
    </row>
    <row r="316" spans="1:15" x14ac:dyDescent="0.2">
      <c r="A316" s="16"/>
      <c r="C316" s="3"/>
      <c r="D316" s="3"/>
      <c r="M316" s="3"/>
      <c r="N316" s="3"/>
      <c r="O316" s="3"/>
    </row>
    <row r="317" spans="1:15" x14ac:dyDescent="0.2">
      <c r="A317" s="16"/>
      <c r="C317" s="3"/>
      <c r="D317" s="3"/>
      <c r="M317" s="3"/>
      <c r="N317" s="3"/>
      <c r="O317" s="3"/>
    </row>
    <row r="318" spans="1:15" x14ac:dyDescent="0.2">
      <c r="A318" s="16"/>
      <c r="C318" s="3"/>
      <c r="D318" s="3"/>
      <c r="M318" s="3"/>
      <c r="N318" s="3"/>
      <c r="O318" s="3"/>
    </row>
    <row r="319" spans="1:15" x14ac:dyDescent="0.2">
      <c r="A319" s="16"/>
      <c r="C319" s="3"/>
      <c r="D319" s="3"/>
      <c r="M319" s="3"/>
      <c r="N319" s="3"/>
      <c r="O319" s="3"/>
    </row>
    <row r="320" spans="1:15" x14ac:dyDescent="0.2">
      <c r="A320" s="16"/>
      <c r="C320" s="3"/>
      <c r="D320" s="3"/>
      <c r="M320" s="3"/>
      <c r="N320" s="3"/>
      <c r="O320" s="3"/>
    </row>
    <row r="321" spans="1:15" x14ac:dyDescent="0.2">
      <c r="A321" s="16"/>
      <c r="C321" s="3"/>
      <c r="D321" s="3"/>
      <c r="M321" s="3"/>
      <c r="N321" s="3"/>
      <c r="O321" s="3"/>
    </row>
    <row r="322" spans="1:15" x14ac:dyDescent="0.2">
      <c r="A322" s="16"/>
      <c r="C322" s="3"/>
      <c r="D322" s="3"/>
      <c r="M322" s="3"/>
      <c r="N322" s="3"/>
      <c r="O322" s="3"/>
    </row>
    <row r="323" spans="1:15" x14ac:dyDescent="0.2">
      <c r="A323" s="16"/>
      <c r="C323" s="3"/>
      <c r="D323" s="3"/>
      <c r="M323" s="3"/>
      <c r="N323" s="3"/>
      <c r="O323" s="3"/>
    </row>
    <row r="324" spans="1:15" x14ac:dyDescent="0.2">
      <c r="A324" s="16"/>
      <c r="C324" s="3"/>
      <c r="D324" s="3"/>
      <c r="M324" s="3"/>
      <c r="N324" s="3"/>
      <c r="O324" s="3"/>
    </row>
    <row r="325" spans="1:15" x14ac:dyDescent="0.2">
      <c r="A325" s="16"/>
      <c r="C325" s="3"/>
      <c r="D325" s="3"/>
      <c r="M325" s="3"/>
      <c r="N325" s="3"/>
      <c r="O325" s="3"/>
    </row>
    <row r="326" spans="1:15" x14ac:dyDescent="0.2">
      <c r="A326" s="16"/>
      <c r="C326" s="3"/>
      <c r="D326" s="3"/>
      <c r="M326" s="3"/>
      <c r="N326" s="3"/>
      <c r="O326" s="3"/>
    </row>
    <row r="327" spans="1:15" x14ac:dyDescent="0.2">
      <c r="A327" s="16"/>
      <c r="C327" s="3"/>
      <c r="D327" s="3"/>
      <c r="M327" s="3"/>
      <c r="N327" s="3"/>
      <c r="O327" s="3"/>
    </row>
    <row r="328" spans="1:15" x14ac:dyDescent="0.2">
      <c r="A328" s="16"/>
      <c r="C328" s="3"/>
      <c r="D328" s="3"/>
      <c r="M328" s="3"/>
      <c r="N328" s="3"/>
      <c r="O328" s="3"/>
    </row>
    <row r="329" spans="1:15" x14ac:dyDescent="0.2">
      <c r="A329" s="16"/>
      <c r="C329" s="3"/>
      <c r="D329" s="3"/>
      <c r="M329" s="3"/>
      <c r="N329" s="3"/>
      <c r="O329" s="3"/>
    </row>
    <row r="330" spans="1:15" x14ac:dyDescent="0.2">
      <c r="A330" s="16"/>
      <c r="C330" s="3"/>
      <c r="D330" s="3"/>
      <c r="M330" s="3"/>
      <c r="N330" s="3"/>
      <c r="O330" s="3"/>
    </row>
    <row r="331" spans="1:15" x14ac:dyDescent="0.2">
      <c r="A331" s="16"/>
      <c r="C331" s="3"/>
      <c r="D331" s="3"/>
      <c r="M331" s="3"/>
      <c r="N331" s="3"/>
      <c r="O331" s="3"/>
    </row>
    <row r="332" spans="1:15" x14ac:dyDescent="0.2">
      <c r="A332" s="16"/>
      <c r="C332" s="3"/>
      <c r="D332" s="3"/>
      <c r="M332" s="3"/>
      <c r="N332" s="3"/>
      <c r="O332" s="3"/>
    </row>
    <row r="333" spans="1:15" x14ac:dyDescent="0.2">
      <c r="A333" s="16"/>
      <c r="C333" s="3"/>
      <c r="D333" s="3"/>
      <c r="M333" s="3"/>
      <c r="N333" s="3"/>
      <c r="O333" s="3"/>
    </row>
    <row r="334" spans="1:15" x14ac:dyDescent="0.2">
      <c r="A334" s="16"/>
      <c r="C334" s="3"/>
      <c r="D334" s="3"/>
      <c r="M334" s="3"/>
      <c r="N334" s="3"/>
      <c r="O334" s="3"/>
    </row>
    <row r="335" spans="1:15" x14ac:dyDescent="0.2">
      <c r="A335" s="16"/>
      <c r="C335" s="3"/>
      <c r="D335" s="3"/>
      <c r="M335" s="3"/>
      <c r="N335" s="3"/>
      <c r="O335" s="3"/>
    </row>
    <row r="336" spans="1:15" x14ac:dyDescent="0.2">
      <c r="A336" s="16"/>
      <c r="C336" s="3"/>
      <c r="D336" s="3"/>
      <c r="M336" s="3"/>
      <c r="N336" s="3"/>
      <c r="O336" s="3"/>
    </row>
    <row r="337" spans="1:15" x14ac:dyDescent="0.2">
      <c r="A337" s="16"/>
      <c r="C337" s="3"/>
      <c r="D337" s="3"/>
      <c r="M337" s="3"/>
      <c r="N337" s="3"/>
      <c r="O337" s="3"/>
    </row>
    <row r="338" spans="1:15" x14ac:dyDescent="0.2">
      <c r="A338" s="16"/>
      <c r="C338" s="3"/>
      <c r="D338" s="3"/>
      <c r="M338" s="3"/>
      <c r="N338" s="3"/>
      <c r="O338" s="3"/>
    </row>
    <row r="339" spans="1:15" x14ac:dyDescent="0.2">
      <c r="A339" s="16"/>
      <c r="C339" s="3"/>
      <c r="D339" s="3"/>
      <c r="M339" s="3"/>
      <c r="N339" s="3"/>
      <c r="O339" s="3"/>
    </row>
    <row r="340" spans="1:15" x14ac:dyDescent="0.2">
      <c r="A340" s="16"/>
      <c r="C340" s="3"/>
      <c r="D340" s="3"/>
      <c r="M340" s="3"/>
      <c r="N340" s="3"/>
      <c r="O340" s="3"/>
    </row>
    <row r="341" spans="1:15" x14ac:dyDescent="0.2">
      <c r="A341" s="16"/>
      <c r="C341" s="3"/>
      <c r="D341" s="3"/>
      <c r="M341" s="3"/>
      <c r="N341" s="3"/>
      <c r="O341" s="3"/>
    </row>
    <row r="342" spans="1:15" x14ac:dyDescent="0.2">
      <c r="A342" s="16"/>
      <c r="C342" s="3"/>
      <c r="D342" s="3"/>
      <c r="M342" s="3"/>
      <c r="N342" s="3"/>
      <c r="O342" s="3"/>
    </row>
    <row r="343" spans="1:15" x14ac:dyDescent="0.2">
      <c r="A343" s="16"/>
      <c r="C343" s="3"/>
      <c r="D343" s="3"/>
      <c r="M343" s="3"/>
      <c r="N343" s="3"/>
      <c r="O343" s="3"/>
    </row>
    <row r="344" spans="1:15" x14ac:dyDescent="0.2">
      <c r="A344" s="16"/>
      <c r="C344" s="3"/>
      <c r="D344" s="3"/>
      <c r="M344" s="3"/>
      <c r="N344" s="3"/>
      <c r="O344" s="3"/>
    </row>
    <row r="345" spans="1:15" x14ac:dyDescent="0.2">
      <c r="A345" s="16"/>
      <c r="C345" s="3"/>
      <c r="D345" s="3"/>
      <c r="M345" s="3"/>
      <c r="N345" s="3"/>
      <c r="O345" s="3"/>
    </row>
    <row r="346" spans="1:15" x14ac:dyDescent="0.2">
      <c r="A346" s="16"/>
      <c r="C346" s="3"/>
      <c r="D346" s="3"/>
      <c r="M346" s="3"/>
      <c r="N346" s="3"/>
      <c r="O346" s="3"/>
    </row>
    <row r="347" spans="1:15" x14ac:dyDescent="0.2">
      <c r="A347" s="16"/>
      <c r="C347" s="3"/>
      <c r="D347" s="3"/>
      <c r="M347" s="3"/>
      <c r="N347" s="3"/>
      <c r="O347" s="3"/>
    </row>
    <row r="348" spans="1:15" x14ac:dyDescent="0.2">
      <c r="A348" s="16"/>
      <c r="C348" s="3"/>
      <c r="D348" s="3"/>
      <c r="M348" s="3"/>
      <c r="N348" s="3"/>
      <c r="O348" s="3"/>
    </row>
    <row r="349" spans="1:15" x14ac:dyDescent="0.2">
      <c r="A349" s="16"/>
      <c r="C349" s="3"/>
      <c r="D349" s="3"/>
      <c r="M349" s="3"/>
      <c r="N349" s="3"/>
      <c r="O349" s="3"/>
    </row>
    <row r="350" spans="1:15" x14ac:dyDescent="0.2">
      <c r="A350" s="16"/>
      <c r="C350" s="3"/>
      <c r="D350" s="3"/>
      <c r="M350" s="3"/>
      <c r="N350" s="3"/>
      <c r="O350" s="3"/>
    </row>
    <row r="351" spans="1:15" x14ac:dyDescent="0.2">
      <c r="A351" s="16"/>
      <c r="C351" s="3"/>
      <c r="D351" s="3"/>
      <c r="M351" s="3"/>
      <c r="N351" s="3"/>
      <c r="O351" s="3"/>
    </row>
    <row r="352" spans="1:15" x14ac:dyDescent="0.2">
      <c r="A352" s="16"/>
      <c r="C352" s="3"/>
      <c r="D352" s="3"/>
      <c r="M352" s="3"/>
      <c r="N352" s="3"/>
      <c r="O352" s="3"/>
    </row>
    <row r="353" spans="1:15" x14ac:dyDescent="0.2">
      <c r="A353" s="16"/>
      <c r="C353" s="3"/>
      <c r="D353" s="3"/>
      <c r="M353" s="3"/>
      <c r="N353" s="3"/>
      <c r="O353" s="3"/>
    </row>
    <row r="354" spans="1:15" x14ac:dyDescent="0.2">
      <c r="A354" s="16"/>
      <c r="C354" s="3"/>
      <c r="D354" s="3"/>
      <c r="M354" s="3"/>
      <c r="N354" s="3"/>
      <c r="O354" s="3"/>
    </row>
    <row r="355" spans="1:15" x14ac:dyDescent="0.2">
      <c r="A355" s="16"/>
      <c r="C355" s="3"/>
      <c r="D355" s="3"/>
      <c r="M355" s="3"/>
      <c r="N355" s="3"/>
      <c r="O355" s="3"/>
    </row>
    <row r="356" spans="1:15" x14ac:dyDescent="0.2">
      <c r="A356" s="16"/>
      <c r="C356" s="3"/>
      <c r="D356" s="3"/>
      <c r="M356" s="3"/>
      <c r="N356" s="3"/>
      <c r="O356" s="3"/>
    </row>
    <row r="357" spans="1:15" x14ac:dyDescent="0.2">
      <c r="A357" s="16"/>
      <c r="C357" s="3"/>
      <c r="D357" s="3"/>
      <c r="M357" s="3"/>
      <c r="N357" s="3"/>
      <c r="O357" s="3"/>
    </row>
    <row r="358" spans="1:15" x14ac:dyDescent="0.2">
      <c r="A358" s="16"/>
      <c r="C358" s="3"/>
      <c r="D358" s="3"/>
      <c r="M358" s="3"/>
      <c r="N358" s="3"/>
      <c r="O358" s="3"/>
    </row>
    <row r="359" spans="1:15" x14ac:dyDescent="0.2">
      <c r="A359" s="16"/>
      <c r="C359" s="3"/>
      <c r="D359" s="3"/>
      <c r="M359" s="3"/>
      <c r="N359" s="3"/>
      <c r="O359" s="3"/>
    </row>
    <row r="360" spans="1:15" x14ac:dyDescent="0.2">
      <c r="A360" s="16"/>
      <c r="C360" s="3"/>
      <c r="D360" s="3"/>
      <c r="M360" s="3"/>
      <c r="N360" s="3"/>
      <c r="O360" s="3"/>
    </row>
    <row r="361" spans="1:15" x14ac:dyDescent="0.2">
      <c r="A361" s="16"/>
      <c r="C361" s="3"/>
      <c r="D361" s="3"/>
      <c r="M361" s="3"/>
      <c r="N361" s="3"/>
      <c r="O361" s="3"/>
    </row>
    <row r="362" spans="1:15" x14ac:dyDescent="0.2">
      <c r="A362" s="16"/>
      <c r="C362" s="3"/>
      <c r="D362" s="3"/>
      <c r="M362" s="3"/>
      <c r="N362" s="3"/>
      <c r="O362" s="3"/>
    </row>
    <row r="363" spans="1:15" x14ac:dyDescent="0.2">
      <c r="A363" s="16"/>
      <c r="C363" s="3"/>
      <c r="D363" s="3"/>
      <c r="M363" s="3"/>
      <c r="N363" s="3"/>
      <c r="O363" s="3"/>
    </row>
    <row r="364" spans="1:15" x14ac:dyDescent="0.2">
      <c r="A364" s="16"/>
      <c r="C364" s="3"/>
      <c r="D364" s="3"/>
      <c r="M364" s="3"/>
      <c r="N364" s="3"/>
      <c r="O364" s="3"/>
    </row>
    <row r="365" spans="1:15" x14ac:dyDescent="0.2">
      <c r="A365" s="16"/>
      <c r="C365" s="3"/>
      <c r="D365" s="3"/>
      <c r="M365" s="3"/>
      <c r="N365" s="3"/>
      <c r="O365" s="3"/>
    </row>
    <row r="366" spans="1:15" x14ac:dyDescent="0.2">
      <c r="A366" s="16"/>
      <c r="C366" s="3"/>
      <c r="D366" s="3"/>
      <c r="M366" s="3"/>
      <c r="N366" s="3"/>
      <c r="O366" s="3"/>
    </row>
    <row r="367" spans="1:15" x14ac:dyDescent="0.2">
      <c r="A367" s="16"/>
      <c r="C367" s="3"/>
      <c r="D367" s="3"/>
      <c r="M367" s="3"/>
      <c r="N367" s="3"/>
      <c r="O367" s="3"/>
    </row>
    <row r="368" spans="1:15" x14ac:dyDescent="0.2">
      <c r="A368" s="16"/>
      <c r="C368" s="3"/>
      <c r="D368" s="3"/>
      <c r="M368" s="3"/>
      <c r="N368" s="3"/>
      <c r="O368" s="3"/>
    </row>
    <row r="369" spans="1:15" x14ac:dyDescent="0.2">
      <c r="A369" s="16"/>
      <c r="C369" s="3"/>
      <c r="D369" s="3"/>
      <c r="M369" s="3"/>
      <c r="N369" s="3"/>
      <c r="O369" s="3"/>
    </row>
    <row r="370" spans="1:15" x14ac:dyDescent="0.2">
      <c r="A370" s="16"/>
      <c r="C370" s="3"/>
      <c r="D370" s="3"/>
      <c r="M370" s="3"/>
      <c r="N370" s="3"/>
      <c r="O370" s="3"/>
    </row>
    <row r="371" spans="1:15" x14ac:dyDescent="0.2">
      <c r="A371" s="16"/>
      <c r="C371" s="3"/>
      <c r="D371" s="3"/>
      <c r="M371" s="3"/>
      <c r="N371" s="3"/>
      <c r="O371" s="3"/>
    </row>
    <row r="372" spans="1:15" x14ac:dyDescent="0.2">
      <c r="A372" s="16"/>
      <c r="C372" s="3"/>
      <c r="D372" s="3"/>
      <c r="M372" s="3"/>
      <c r="N372" s="3"/>
      <c r="O372" s="3"/>
    </row>
    <row r="373" spans="1:15" x14ac:dyDescent="0.2">
      <c r="A373" s="16"/>
      <c r="C373" s="3"/>
      <c r="D373" s="3"/>
      <c r="M373" s="3"/>
      <c r="N373" s="3"/>
      <c r="O373" s="3"/>
    </row>
    <row r="374" spans="1:15" x14ac:dyDescent="0.2">
      <c r="A374" s="16"/>
      <c r="C374" s="3"/>
      <c r="D374" s="3"/>
      <c r="M374" s="3"/>
      <c r="N374" s="3"/>
      <c r="O374" s="3"/>
    </row>
    <row r="375" spans="1:15" x14ac:dyDescent="0.2">
      <c r="A375" s="16"/>
      <c r="C375" s="3"/>
      <c r="D375" s="3"/>
      <c r="M375" s="3"/>
      <c r="N375" s="3"/>
      <c r="O375" s="3"/>
    </row>
    <row r="376" spans="1:15" x14ac:dyDescent="0.2">
      <c r="A376" s="16"/>
      <c r="C376" s="3"/>
      <c r="D376" s="3"/>
      <c r="M376" s="3"/>
      <c r="N376" s="3"/>
      <c r="O376" s="3"/>
    </row>
    <row r="377" spans="1:15" x14ac:dyDescent="0.2">
      <c r="A377" s="16"/>
      <c r="C377" s="3"/>
      <c r="D377" s="3"/>
      <c r="M377" s="3"/>
      <c r="N377" s="3"/>
      <c r="O377" s="3"/>
    </row>
    <row r="378" spans="1:15" x14ac:dyDescent="0.2">
      <c r="A378" s="16"/>
      <c r="C378" s="3"/>
      <c r="D378" s="3"/>
      <c r="M378" s="3"/>
      <c r="N378" s="3"/>
      <c r="O378" s="3"/>
    </row>
    <row r="379" spans="1:15" x14ac:dyDescent="0.2">
      <c r="A379" s="16"/>
      <c r="C379" s="3"/>
      <c r="D379" s="3"/>
      <c r="M379" s="3"/>
      <c r="N379" s="3"/>
      <c r="O379" s="3"/>
    </row>
    <row r="380" spans="1:15" x14ac:dyDescent="0.2">
      <c r="A380" s="16"/>
      <c r="C380" s="3"/>
      <c r="D380" s="3"/>
      <c r="M380" s="3"/>
      <c r="N380" s="3"/>
      <c r="O380" s="3"/>
    </row>
    <row r="381" spans="1:15" x14ac:dyDescent="0.2">
      <c r="A381" s="16"/>
      <c r="C381" s="3"/>
      <c r="D381" s="3"/>
      <c r="M381" s="3"/>
      <c r="N381" s="3"/>
      <c r="O381" s="3"/>
    </row>
    <row r="382" spans="1:15" x14ac:dyDescent="0.2">
      <c r="A382" s="16"/>
      <c r="C382" s="3"/>
      <c r="D382" s="3"/>
      <c r="M382" s="3"/>
      <c r="N382" s="3"/>
      <c r="O382" s="3"/>
    </row>
    <row r="383" spans="1:15" x14ac:dyDescent="0.2">
      <c r="A383" s="16"/>
      <c r="C383" s="3"/>
      <c r="D383" s="3"/>
      <c r="M383" s="3"/>
      <c r="N383" s="3"/>
      <c r="O383" s="3"/>
    </row>
    <row r="384" spans="1:15" x14ac:dyDescent="0.2">
      <c r="A384" s="16"/>
      <c r="C384" s="3"/>
      <c r="D384" s="3"/>
      <c r="M384" s="3"/>
      <c r="N384" s="3"/>
      <c r="O384" s="3"/>
    </row>
    <row r="385" spans="1:15" x14ac:dyDescent="0.2">
      <c r="A385" s="16"/>
      <c r="C385" s="3"/>
      <c r="D385" s="3"/>
      <c r="M385" s="3"/>
      <c r="N385" s="3"/>
      <c r="O385" s="3"/>
    </row>
    <row r="386" spans="1:15" x14ac:dyDescent="0.2">
      <c r="A386" s="16"/>
      <c r="C386" s="3"/>
      <c r="D386" s="3"/>
      <c r="M386" s="3"/>
      <c r="N386" s="3"/>
      <c r="O386" s="3"/>
    </row>
    <row r="387" spans="1:15" x14ac:dyDescent="0.2">
      <c r="A387" s="16"/>
      <c r="C387" s="3"/>
      <c r="D387" s="3"/>
      <c r="M387" s="3"/>
      <c r="N387" s="3"/>
      <c r="O387" s="3"/>
    </row>
    <row r="388" spans="1:15" x14ac:dyDescent="0.2">
      <c r="A388" s="16"/>
      <c r="C388" s="3"/>
      <c r="D388" s="3"/>
      <c r="M388" s="3"/>
      <c r="N388" s="3"/>
      <c r="O388" s="3"/>
    </row>
    <row r="389" spans="1:15" x14ac:dyDescent="0.2">
      <c r="A389" s="16"/>
      <c r="C389" s="3"/>
      <c r="D389" s="3"/>
      <c r="M389" s="3"/>
      <c r="N389" s="3"/>
      <c r="O389" s="3"/>
    </row>
    <row r="390" spans="1:15" x14ac:dyDescent="0.2">
      <c r="A390" s="16"/>
      <c r="C390" s="3"/>
      <c r="D390" s="3"/>
      <c r="M390" s="3"/>
      <c r="N390" s="3"/>
      <c r="O390" s="3"/>
    </row>
    <row r="391" spans="1:15" x14ac:dyDescent="0.2">
      <c r="A391" s="16"/>
      <c r="C391" s="3"/>
      <c r="D391" s="3"/>
      <c r="M391" s="3"/>
      <c r="N391" s="3"/>
      <c r="O391" s="3"/>
    </row>
    <row r="392" spans="1:15" x14ac:dyDescent="0.2">
      <c r="A392" s="16"/>
      <c r="C392" s="3"/>
      <c r="D392" s="3"/>
      <c r="M392" s="3"/>
      <c r="N392" s="3"/>
      <c r="O392" s="3"/>
    </row>
    <row r="393" spans="1:15" x14ac:dyDescent="0.2">
      <c r="A393" s="16"/>
      <c r="C393" s="3"/>
      <c r="D393" s="3"/>
      <c r="M393" s="3"/>
      <c r="N393" s="3"/>
      <c r="O393" s="3"/>
    </row>
    <row r="394" spans="1:15" x14ac:dyDescent="0.2">
      <c r="A394" s="16"/>
      <c r="C394" s="3"/>
      <c r="D394" s="3"/>
      <c r="M394" s="3"/>
      <c r="N394" s="3"/>
      <c r="O394" s="3"/>
    </row>
    <row r="395" spans="1:15" x14ac:dyDescent="0.2">
      <c r="A395" s="16"/>
      <c r="C395" s="3"/>
      <c r="D395" s="3"/>
      <c r="M395" s="3"/>
      <c r="N395" s="3"/>
      <c r="O395" s="3"/>
    </row>
    <row r="396" spans="1:15" x14ac:dyDescent="0.2">
      <c r="A396" s="16"/>
      <c r="C396" s="3"/>
      <c r="D396" s="3"/>
      <c r="M396" s="3"/>
      <c r="N396" s="3"/>
      <c r="O396" s="3"/>
    </row>
    <row r="397" spans="1:15" x14ac:dyDescent="0.2">
      <c r="A397" s="16"/>
      <c r="C397" s="3"/>
      <c r="D397" s="3"/>
      <c r="M397" s="3"/>
      <c r="N397" s="3"/>
      <c r="O397" s="3"/>
    </row>
    <row r="398" spans="1:15" x14ac:dyDescent="0.2">
      <c r="A398" s="16"/>
      <c r="C398" s="3"/>
      <c r="D398" s="3"/>
      <c r="M398" s="3"/>
      <c r="N398" s="3"/>
      <c r="O398" s="3"/>
    </row>
    <row r="399" spans="1:15" x14ac:dyDescent="0.2">
      <c r="A399" s="16"/>
      <c r="C399" s="3"/>
      <c r="D399" s="3"/>
      <c r="M399" s="3"/>
      <c r="N399" s="3"/>
      <c r="O399" s="3"/>
    </row>
    <row r="400" spans="1:15" x14ac:dyDescent="0.2">
      <c r="A400" s="16"/>
      <c r="C400" s="3"/>
      <c r="D400" s="3"/>
      <c r="M400" s="3"/>
      <c r="N400" s="3"/>
      <c r="O400" s="3"/>
    </row>
    <row r="401" spans="1:15" x14ac:dyDescent="0.2">
      <c r="A401" s="16"/>
      <c r="C401" s="3"/>
      <c r="D401" s="3"/>
      <c r="M401" s="3"/>
      <c r="N401" s="3"/>
      <c r="O401" s="3"/>
    </row>
    <row r="402" spans="1:15" x14ac:dyDescent="0.2">
      <c r="A402" s="16"/>
      <c r="C402" s="3"/>
      <c r="D402" s="3"/>
      <c r="M402" s="3"/>
      <c r="N402" s="3"/>
      <c r="O402" s="3"/>
    </row>
    <row r="403" spans="1:15" x14ac:dyDescent="0.2">
      <c r="A403" s="16"/>
      <c r="C403" s="3"/>
      <c r="D403" s="3"/>
      <c r="M403" s="3"/>
      <c r="N403" s="3"/>
      <c r="O403" s="3"/>
    </row>
    <row r="404" spans="1:15" x14ac:dyDescent="0.2">
      <c r="A404" s="16"/>
      <c r="C404" s="3"/>
      <c r="D404" s="3"/>
      <c r="M404" s="3"/>
      <c r="N404" s="3"/>
      <c r="O404" s="3"/>
    </row>
    <row r="405" spans="1:15" x14ac:dyDescent="0.2">
      <c r="A405" s="16"/>
      <c r="C405" s="3"/>
      <c r="D405" s="3"/>
      <c r="M405" s="3"/>
      <c r="N405" s="3"/>
      <c r="O405" s="3"/>
    </row>
    <row r="406" spans="1:15" x14ac:dyDescent="0.2">
      <c r="A406" s="16"/>
      <c r="C406" s="3"/>
      <c r="D406" s="3"/>
      <c r="M406" s="3"/>
      <c r="N406" s="3"/>
      <c r="O406" s="3"/>
    </row>
    <row r="407" spans="1:15" x14ac:dyDescent="0.2">
      <c r="A407" s="16"/>
      <c r="C407" s="3"/>
      <c r="D407" s="3"/>
      <c r="M407" s="3"/>
      <c r="N407" s="3"/>
      <c r="O407" s="3"/>
    </row>
    <row r="408" spans="1:15" x14ac:dyDescent="0.2">
      <c r="A408" s="16"/>
      <c r="C408" s="3"/>
      <c r="D408" s="3"/>
      <c r="M408" s="3"/>
      <c r="N408" s="3"/>
      <c r="O408" s="3"/>
    </row>
    <row r="409" spans="1:15" x14ac:dyDescent="0.2">
      <c r="A409" s="16"/>
      <c r="C409" s="3"/>
      <c r="D409" s="3"/>
      <c r="M409" s="3"/>
      <c r="N409" s="3"/>
      <c r="O409" s="3"/>
    </row>
    <row r="410" spans="1:15" x14ac:dyDescent="0.2">
      <c r="A410" s="16"/>
      <c r="C410" s="3"/>
      <c r="D410" s="3"/>
      <c r="M410" s="3"/>
      <c r="N410" s="3"/>
      <c r="O410" s="3"/>
    </row>
    <row r="411" spans="1:15" x14ac:dyDescent="0.2">
      <c r="A411" s="16"/>
      <c r="C411" s="3"/>
      <c r="D411" s="3"/>
      <c r="M411" s="3"/>
      <c r="N411" s="3"/>
      <c r="O411" s="3"/>
    </row>
    <row r="412" spans="1:15" x14ac:dyDescent="0.2">
      <c r="A412" s="16"/>
      <c r="C412" s="3"/>
      <c r="D412" s="3"/>
      <c r="M412" s="3"/>
      <c r="N412" s="3"/>
      <c r="O412" s="3"/>
    </row>
    <row r="413" spans="1:15" x14ac:dyDescent="0.2">
      <c r="A413" s="16"/>
      <c r="C413" s="3"/>
      <c r="D413" s="3"/>
      <c r="M413" s="3"/>
      <c r="N413" s="3"/>
      <c r="O413" s="3"/>
    </row>
    <row r="414" spans="1:15" x14ac:dyDescent="0.2">
      <c r="A414" s="16"/>
      <c r="C414" s="3"/>
      <c r="D414" s="3"/>
      <c r="M414" s="3"/>
      <c r="N414" s="3"/>
      <c r="O414" s="3"/>
    </row>
    <row r="415" spans="1:15" x14ac:dyDescent="0.2">
      <c r="A415" s="16"/>
      <c r="C415" s="3"/>
      <c r="D415" s="3"/>
      <c r="M415" s="3"/>
      <c r="N415" s="3"/>
      <c r="O415" s="3"/>
    </row>
    <row r="416" spans="1:15" x14ac:dyDescent="0.2">
      <c r="A416" s="16"/>
      <c r="C416" s="3"/>
      <c r="D416" s="3"/>
      <c r="M416" s="3"/>
      <c r="N416" s="3"/>
      <c r="O416" s="3"/>
    </row>
    <row r="417" spans="1:15" x14ac:dyDescent="0.2">
      <c r="A417" s="16"/>
      <c r="C417" s="3"/>
      <c r="D417" s="3"/>
      <c r="M417" s="3"/>
      <c r="N417" s="3"/>
      <c r="O417" s="3"/>
    </row>
    <row r="418" spans="1:15" x14ac:dyDescent="0.2">
      <c r="A418" s="16"/>
      <c r="C418" s="3"/>
      <c r="D418" s="3"/>
      <c r="M418" s="3"/>
      <c r="N418" s="3"/>
      <c r="O418" s="3"/>
    </row>
    <row r="419" spans="1:15" x14ac:dyDescent="0.2">
      <c r="A419" s="16"/>
      <c r="C419" s="3"/>
      <c r="D419" s="3"/>
      <c r="M419" s="3"/>
      <c r="N419" s="3"/>
      <c r="O419" s="3"/>
    </row>
    <row r="420" spans="1:15" x14ac:dyDescent="0.2">
      <c r="A420" s="16"/>
      <c r="C420" s="3"/>
      <c r="D420" s="3"/>
      <c r="M420" s="3"/>
      <c r="N420" s="3"/>
      <c r="O420" s="3"/>
    </row>
    <row r="421" spans="1:15" x14ac:dyDescent="0.2">
      <c r="A421" s="16"/>
      <c r="C421" s="3"/>
      <c r="D421" s="3"/>
      <c r="M421" s="3"/>
      <c r="N421" s="3"/>
      <c r="O421" s="3"/>
    </row>
    <row r="422" spans="1:15" x14ac:dyDescent="0.2">
      <c r="A422" s="16"/>
      <c r="C422" s="3"/>
      <c r="D422" s="3"/>
      <c r="M422" s="3"/>
      <c r="N422" s="3"/>
      <c r="O422" s="3"/>
    </row>
    <row r="423" spans="1:15" x14ac:dyDescent="0.2">
      <c r="A423" s="16"/>
      <c r="C423" s="3"/>
      <c r="D423" s="3"/>
      <c r="M423" s="3"/>
      <c r="N423" s="3"/>
      <c r="O423" s="3"/>
    </row>
    <row r="424" spans="1:15" x14ac:dyDescent="0.2">
      <c r="A424" s="16"/>
      <c r="C424" s="3"/>
      <c r="D424" s="3"/>
      <c r="M424" s="3"/>
      <c r="N424" s="3"/>
      <c r="O424" s="3"/>
    </row>
    <row r="425" spans="1:15" x14ac:dyDescent="0.2">
      <c r="A425" s="16"/>
      <c r="C425" s="3"/>
      <c r="D425" s="3"/>
      <c r="M425" s="3"/>
      <c r="N425" s="3"/>
      <c r="O425" s="3"/>
    </row>
    <row r="426" spans="1:15" x14ac:dyDescent="0.2">
      <c r="A426" s="16"/>
      <c r="C426" s="3"/>
      <c r="D426" s="3"/>
      <c r="M426" s="3"/>
      <c r="N426" s="3"/>
      <c r="O426" s="3"/>
    </row>
    <row r="427" spans="1:15" x14ac:dyDescent="0.2">
      <c r="A427" s="16"/>
      <c r="C427" s="3"/>
      <c r="D427" s="3"/>
      <c r="M427" s="3"/>
      <c r="N427" s="3"/>
      <c r="O427" s="3"/>
    </row>
    <row r="428" spans="1:15" x14ac:dyDescent="0.2">
      <c r="A428" s="16"/>
      <c r="C428" s="3"/>
      <c r="D428" s="3"/>
      <c r="M428" s="3"/>
      <c r="N428" s="3"/>
      <c r="O428" s="3"/>
    </row>
    <row r="429" spans="1:15" x14ac:dyDescent="0.2">
      <c r="A429" s="16"/>
      <c r="C429" s="3"/>
      <c r="D429" s="3"/>
      <c r="M429" s="3"/>
      <c r="N429" s="3"/>
      <c r="O429" s="3"/>
    </row>
    <row r="430" spans="1:15" x14ac:dyDescent="0.2">
      <c r="A430" s="16"/>
      <c r="C430" s="3"/>
      <c r="D430" s="3"/>
      <c r="M430" s="3"/>
      <c r="N430" s="3"/>
      <c r="O430" s="3"/>
    </row>
    <row r="431" spans="1:15" x14ac:dyDescent="0.2">
      <c r="A431" s="16"/>
      <c r="C431" s="3"/>
      <c r="D431" s="3"/>
      <c r="M431" s="3"/>
      <c r="N431" s="3"/>
      <c r="O431" s="3"/>
    </row>
    <row r="432" spans="1:15" x14ac:dyDescent="0.2">
      <c r="A432" s="16"/>
      <c r="C432" s="3"/>
      <c r="D432" s="3"/>
      <c r="M432" s="3"/>
      <c r="N432" s="3"/>
      <c r="O432" s="3"/>
    </row>
    <row r="433" spans="1:15" x14ac:dyDescent="0.2">
      <c r="A433" s="16"/>
      <c r="C433" s="3"/>
      <c r="D433" s="3"/>
      <c r="M433" s="3"/>
      <c r="N433" s="3"/>
      <c r="O433" s="3"/>
    </row>
    <row r="434" spans="1:15" x14ac:dyDescent="0.2">
      <c r="A434" s="16"/>
      <c r="C434" s="3"/>
      <c r="D434" s="3"/>
      <c r="M434" s="3"/>
      <c r="N434" s="3"/>
      <c r="O434" s="3"/>
    </row>
    <row r="435" spans="1:15" x14ac:dyDescent="0.2">
      <c r="A435" s="16"/>
      <c r="C435" s="3"/>
      <c r="D435" s="3"/>
      <c r="M435" s="3"/>
      <c r="N435" s="3"/>
      <c r="O435" s="3"/>
    </row>
    <row r="436" spans="1:15" x14ac:dyDescent="0.2">
      <c r="A436" s="16"/>
      <c r="C436" s="3"/>
      <c r="D436" s="3"/>
      <c r="M436" s="3"/>
      <c r="N436" s="3"/>
      <c r="O436" s="3"/>
    </row>
    <row r="437" spans="1:15" x14ac:dyDescent="0.2">
      <c r="A437" s="16"/>
      <c r="C437" s="3"/>
      <c r="D437" s="3"/>
      <c r="M437" s="3"/>
      <c r="N437" s="3"/>
      <c r="O437" s="3"/>
    </row>
    <row r="438" spans="1:15" x14ac:dyDescent="0.2">
      <c r="A438" s="16"/>
      <c r="C438" s="3"/>
      <c r="D438" s="3"/>
      <c r="M438" s="3"/>
      <c r="N438" s="3"/>
      <c r="O438" s="3"/>
    </row>
    <row r="439" spans="1:15" x14ac:dyDescent="0.2">
      <c r="A439" s="16"/>
      <c r="C439" s="3"/>
      <c r="D439" s="3"/>
      <c r="M439" s="3"/>
      <c r="N439" s="3"/>
      <c r="O439" s="3"/>
    </row>
    <row r="440" spans="1:15" x14ac:dyDescent="0.2">
      <c r="A440" s="16"/>
      <c r="C440" s="3"/>
      <c r="D440" s="3"/>
      <c r="M440" s="3"/>
      <c r="N440" s="3"/>
      <c r="O440" s="3"/>
    </row>
    <row r="441" spans="1:15" x14ac:dyDescent="0.2">
      <c r="A441" s="16"/>
      <c r="C441" s="3"/>
      <c r="D441" s="3"/>
      <c r="M441" s="3"/>
      <c r="N441" s="3"/>
      <c r="O441" s="3"/>
    </row>
    <row r="442" spans="1:15" x14ac:dyDescent="0.2">
      <c r="A442" s="16"/>
      <c r="C442" s="3"/>
      <c r="D442" s="3"/>
      <c r="M442" s="3"/>
      <c r="N442" s="3"/>
      <c r="O442" s="3"/>
    </row>
    <row r="443" spans="1:15" x14ac:dyDescent="0.2">
      <c r="A443" s="16"/>
      <c r="C443" s="3"/>
      <c r="D443" s="3"/>
      <c r="M443" s="3"/>
      <c r="N443" s="3"/>
      <c r="O443" s="3"/>
    </row>
    <row r="444" spans="1:15" x14ac:dyDescent="0.2">
      <c r="A444" s="16"/>
      <c r="C444" s="3"/>
      <c r="D444" s="3"/>
      <c r="M444" s="3"/>
      <c r="N444" s="3"/>
      <c r="O444" s="3"/>
    </row>
    <row r="445" spans="1:15" x14ac:dyDescent="0.2">
      <c r="A445" s="16"/>
      <c r="C445" s="3"/>
      <c r="D445" s="3"/>
      <c r="M445" s="3"/>
      <c r="N445" s="3"/>
      <c r="O445" s="3"/>
    </row>
    <row r="446" spans="1:15" x14ac:dyDescent="0.2">
      <c r="A446" s="16"/>
      <c r="C446" s="3"/>
      <c r="D446" s="3"/>
      <c r="M446" s="3"/>
      <c r="N446" s="3"/>
      <c r="O446" s="3"/>
    </row>
    <row r="447" spans="1:15" x14ac:dyDescent="0.2">
      <c r="A447" s="16"/>
      <c r="C447" s="3"/>
      <c r="D447" s="3"/>
      <c r="M447" s="3"/>
      <c r="N447" s="3"/>
      <c r="O447" s="3"/>
    </row>
    <row r="448" spans="1:15" x14ac:dyDescent="0.2">
      <c r="A448" s="16"/>
      <c r="C448" s="3"/>
      <c r="D448" s="3"/>
      <c r="M448" s="3"/>
      <c r="N448" s="3"/>
      <c r="O448" s="3"/>
    </row>
  </sheetData>
  <mergeCells count="12">
    <mergeCell ref="A1:W1"/>
    <mergeCell ref="T247:U247"/>
    <mergeCell ref="J247:Q247"/>
    <mergeCell ref="A5:W5"/>
    <mergeCell ref="R2:T2"/>
    <mergeCell ref="U2:V2"/>
    <mergeCell ref="J246:L246"/>
    <mergeCell ref="F246:G246"/>
    <mergeCell ref="J210:L210"/>
    <mergeCell ref="T210:U210"/>
    <mergeCell ref="T246:U246"/>
    <mergeCell ref="A211:W211"/>
  </mergeCells>
  <pageMargins left="0" right="0" top="0.75" bottom="0.75" header="0.3" footer="0.3"/>
  <pageSetup scale="49" fitToHeight="8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34"/>
  <sheetViews>
    <sheetView tabSelected="1" zoomScaleNormal="100" workbookViewId="0">
      <pane ySplit="2" topLeftCell="A232" activePane="bottomLeft" state="frozen"/>
      <selection pane="bottomLeft" activeCell="G236" sqref="G236"/>
    </sheetView>
  </sheetViews>
  <sheetFormatPr defaultColWidth="11" defaultRowHeight="12.75" x14ac:dyDescent="0.2"/>
  <cols>
    <col min="1" max="1" width="21.125" style="15" customWidth="1"/>
    <col min="2" max="3" width="13.625" style="3" bestFit="1" customWidth="1"/>
    <col min="4" max="4" width="12.375" style="3" bestFit="1" customWidth="1"/>
    <col min="5" max="5" width="11.25" style="1" bestFit="1" customWidth="1"/>
    <col min="6" max="6" width="13.75" style="1" customWidth="1"/>
    <col min="7" max="7" width="12.375" style="19" bestFit="1" customWidth="1"/>
    <col min="8" max="8" width="13.5" style="4" bestFit="1" customWidth="1"/>
    <col min="9" max="10" width="11" style="1"/>
    <col min="11" max="16384" width="11" style="4"/>
  </cols>
  <sheetData>
    <row r="1" spans="1:10" ht="71.25" customHeight="1" x14ac:dyDescent="0.2">
      <c r="A1" s="132" t="s">
        <v>206</v>
      </c>
      <c r="B1" s="133"/>
      <c r="C1" s="133"/>
      <c r="D1" s="133"/>
      <c r="E1" s="133"/>
      <c r="F1" s="133"/>
      <c r="G1" s="133"/>
      <c r="H1" s="134"/>
      <c r="I1" s="106" t="str">
        <f>'Funding Process Tracking'!A2</f>
        <v>updated 3/23/2018</v>
      </c>
    </row>
    <row r="2" spans="1:10" s="6" customFormat="1" ht="135.75" customHeight="1" x14ac:dyDescent="0.2">
      <c r="A2" s="11" t="s">
        <v>0</v>
      </c>
      <c r="B2" s="78" t="s">
        <v>185</v>
      </c>
      <c r="C2" s="29" t="s">
        <v>186</v>
      </c>
      <c r="D2" s="5" t="s">
        <v>323</v>
      </c>
      <c r="E2" s="20" t="s">
        <v>322</v>
      </c>
      <c r="F2" s="33" t="s">
        <v>170</v>
      </c>
      <c r="G2" s="35" t="s">
        <v>148</v>
      </c>
      <c r="H2" s="11" t="s">
        <v>149</v>
      </c>
      <c r="I2" s="6" t="s">
        <v>325</v>
      </c>
      <c r="J2" s="6" t="s">
        <v>326</v>
      </c>
    </row>
    <row r="3" spans="1:10" s="8" customFormat="1" ht="23.25" customHeight="1" x14ac:dyDescent="0.2">
      <c r="A3" s="122" t="s">
        <v>108</v>
      </c>
      <c r="B3" s="123"/>
      <c r="C3" s="123"/>
      <c r="D3" s="123"/>
      <c r="E3" s="123"/>
      <c r="F3" s="123"/>
      <c r="G3" s="123"/>
      <c r="H3" s="124"/>
    </row>
    <row r="4" spans="1:10" ht="25.5" x14ac:dyDescent="0.2">
      <c r="A4" s="12" t="s">
        <v>132</v>
      </c>
      <c r="B4" s="79">
        <f>'Funding Process Tracking'!R6</f>
        <v>5000</v>
      </c>
      <c r="C4" s="30">
        <f>'Funding Process Tracking'!W6</f>
        <v>1500</v>
      </c>
      <c r="D4" s="21">
        <f>C4*0.2</f>
        <v>300</v>
      </c>
      <c r="E4" s="22"/>
      <c r="F4" s="34">
        <f>C4-D4-E4</f>
        <v>1200</v>
      </c>
      <c r="G4" s="32">
        <v>0</v>
      </c>
      <c r="H4" s="32">
        <f>SUM(F4:G4)</f>
        <v>1200</v>
      </c>
      <c r="I4" s="1" t="s">
        <v>324</v>
      </c>
      <c r="J4" s="1" t="s">
        <v>324</v>
      </c>
    </row>
    <row r="5" spans="1:10" ht="25.5" x14ac:dyDescent="0.2">
      <c r="A5" s="12" t="s">
        <v>1</v>
      </c>
      <c r="B5" s="79">
        <f>'Funding Process Tracking'!R7</f>
        <v>4000</v>
      </c>
      <c r="C5" s="30">
        <f>'Funding Process Tracking'!W7</f>
        <v>3000</v>
      </c>
      <c r="D5" s="21">
        <f>C5*0.2</f>
        <v>600</v>
      </c>
      <c r="E5" s="22"/>
      <c r="F5" s="34">
        <f t="shared" ref="F5:F68" si="0">C5-D5-E5</f>
        <v>2400</v>
      </c>
      <c r="G5" s="32"/>
      <c r="H5" s="32">
        <f t="shared" ref="H5:H68" si="1">SUM(F5:G5)</f>
        <v>2400</v>
      </c>
      <c r="I5" s="1" t="s">
        <v>324</v>
      </c>
    </row>
    <row r="6" spans="1:10" ht="38.25" x14ac:dyDescent="0.2">
      <c r="A6" s="12" t="s">
        <v>2</v>
      </c>
      <c r="B6" s="79">
        <f>'Funding Process Tracking'!R8</f>
        <v>6500</v>
      </c>
      <c r="C6" s="30">
        <f>'Funding Process Tracking'!W8</f>
        <v>500</v>
      </c>
      <c r="D6" s="21"/>
      <c r="E6" s="22"/>
      <c r="F6" s="34">
        <f t="shared" si="0"/>
        <v>500</v>
      </c>
      <c r="G6" s="32"/>
      <c r="H6" s="32">
        <f t="shared" si="1"/>
        <v>500</v>
      </c>
      <c r="I6" s="1" t="s">
        <v>324</v>
      </c>
    </row>
    <row r="7" spans="1:10" x14ac:dyDescent="0.2">
      <c r="A7" s="12" t="s">
        <v>3</v>
      </c>
      <c r="B7" s="79">
        <f>'Funding Process Tracking'!R9</f>
        <v>0</v>
      </c>
      <c r="C7" s="30">
        <f>'Funding Process Tracking'!W9</f>
        <v>0</v>
      </c>
      <c r="D7" s="21"/>
      <c r="E7" s="22"/>
      <c r="F7" s="34">
        <f t="shared" si="0"/>
        <v>0</v>
      </c>
      <c r="G7" s="32"/>
      <c r="H7" s="32">
        <f t="shared" si="1"/>
        <v>0</v>
      </c>
      <c r="I7" s="1" t="s">
        <v>324</v>
      </c>
    </row>
    <row r="8" spans="1:10" x14ac:dyDescent="0.2">
      <c r="A8" s="12" t="s">
        <v>4</v>
      </c>
      <c r="B8" s="79">
        <f>'Funding Process Tracking'!R10</f>
        <v>8500</v>
      </c>
      <c r="C8" s="30">
        <f>'Funding Process Tracking'!W10</f>
        <v>6000</v>
      </c>
      <c r="D8" s="21"/>
      <c r="E8" s="22"/>
      <c r="F8" s="34">
        <f t="shared" si="0"/>
        <v>6000</v>
      </c>
      <c r="G8" s="32"/>
      <c r="H8" s="32">
        <f t="shared" si="1"/>
        <v>6000</v>
      </c>
      <c r="I8" s="1" t="s">
        <v>324</v>
      </c>
    </row>
    <row r="9" spans="1:10" x14ac:dyDescent="0.2">
      <c r="A9" s="28" t="s">
        <v>244</v>
      </c>
      <c r="B9" s="79">
        <f>'Funding Process Tracking'!R11</f>
        <v>400</v>
      </c>
      <c r="C9" s="30">
        <f>'Funding Process Tracking'!W11</f>
        <v>150</v>
      </c>
      <c r="D9" s="21"/>
      <c r="E9" s="22"/>
      <c r="F9" s="34">
        <f t="shared" si="0"/>
        <v>150</v>
      </c>
      <c r="G9" s="32"/>
      <c r="H9" s="32">
        <f t="shared" si="1"/>
        <v>150</v>
      </c>
      <c r="I9" s="1" t="s">
        <v>324</v>
      </c>
    </row>
    <row r="10" spans="1:10" ht="25.5" x14ac:dyDescent="0.2">
      <c r="A10" s="12" t="s">
        <v>5</v>
      </c>
      <c r="B10" s="79">
        <f>'Funding Process Tracking'!R12</f>
        <v>0</v>
      </c>
      <c r="C10" s="30">
        <f>'Funding Process Tracking'!W12</f>
        <v>0</v>
      </c>
      <c r="D10" s="21"/>
      <c r="E10" s="22"/>
      <c r="F10" s="34">
        <f t="shared" si="0"/>
        <v>0</v>
      </c>
      <c r="G10" s="32"/>
      <c r="H10" s="32">
        <f t="shared" si="1"/>
        <v>0</v>
      </c>
      <c r="I10" s="1" t="s">
        <v>324</v>
      </c>
    </row>
    <row r="11" spans="1:10" ht="38.25" x14ac:dyDescent="0.2">
      <c r="A11" s="12" t="s">
        <v>6</v>
      </c>
      <c r="B11" s="79">
        <f>'Funding Process Tracking'!R13</f>
        <v>850</v>
      </c>
      <c r="C11" s="30">
        <f>'Funding Process Tracking'!W13</f>
        <v>850</v>
      </c>
      <c r="D11" s="21"/>
      <c r="E11" s="22"/>
      <c r="F11" s="34">
        <f t="shared" si="0"/>
        <v>850</v>
      </c>
      <c r="G11" s="32"/>
      <c r="H11" s="32">
        <f t="shared" si="1"/>
        <v>850</v>
      </c>
      <c r="I11" s="1" t="s">
        <v>324</v>
      </c>
    </row>
    <row r="12" spans="1:10" ht="25.5" x14ac:dyDescent="0.2">
      <c r="A12" s="12" t="s">
        <v>152</v>
      </c>
      <c r="B12" s="79">
        <f>'Funding Process Tracking'!R14</f>
        <v>1100</v>
      </c>
      <c r="C12" s="30">
        <f>'Funding Process Tracking'!W14</f>
        <v>1100</v>
      </c>
      <c r="D12" s="21"/>
      <c r="E12" s="22"/>
      <c r="F12" s="34">
        <f t="shared" si="0"/>
        <v>1100</v>
      </c>
      <c r="G12" s="32"/>
      <c r="H12" s="32">
        <f t="shared" si="1"/>
        <v>1100</v>
      </c>
      <c r="I12" s="1" t="s">
        <v>324</v>
      </c>
    </row>
    <row r="13" spans="1:10" ht="25.5" x14ac:dyDescent="0.2">
      <c r="A13" s="12" t="s">
        <v>7</v>
      </c>
      <c r="B13" s="79">
        <f>'Funding Process Tracking'!R15</f>
        <v>3000</v>
      </c>
      <c r="C13" s="30">
        <f>'Funding Process Tracking'!W15</f>
        <v>900</v>
      </c>
      <c r="D13" s="21"/>
      <c r="E13" s="22"/>
      <c r="F13" s="34">
        <f t="shared" si="0"/>
        <v>900</v>
      </c>
      <c r="G13" s="32"/>
      <c r="H13" s="32">
        <f t="shared" si="1"/>
        <v>900</v>
      </c>
      <c r="I13" s="1" t="s">
        <v>324</v>
      </c>
    </row>
    <row r="14" spans="1:10" ht="25.5" x14ac:dyDescent="0.2">
      <c r="A14" s="12" t="s">
        <v>8</v>
      </c>
      <c r="B14" s="79">
        <f>'Funding Process Tracking'!R16</f>
        <v>26000</v>
      </c>
      <c r="C14" s="30">
        <f>'Funding Process Tracking'!W16</f>
        <v>3000</v>
      </c>
      <c r="D14" s="21"/>
      <c r="E14" s="22"/>
      <c r="F14" s="34">
        <f t="shared" si="0"/>
        <v>3000</v>
      </c>
      <c r="G14" s="32">
        <v>0</v>
      </c>
      <c r="H14" s="32">
        <f t="shared" si="1"/>
        <v>3000</v>
      </c>
      <c r="I14" s="1" t="s">
        <v>324</v>
      </c>
      <c r="J14" s="1" t="s">
        <v>324</v>
      </c>
    </row>
    <row r="15" spans="1:10" ht="25.5" x14ac:dyDescent="0.2">
      <c r="A15" s="12" t="s">
        <v>176</v>
      </c>
      <c r="B15" s="79">
        <f>'Funding Process Tracking'!R17</f>
        <v>2000</v>
      </c>
      <c r="C15" s="30">
        <f>'Funding Process Tracking'!W17</f>
        <v>0</v>
      </c>
      <c r="D15" s="21"/>
      <c r="E15" s="22"/>
      <c r="F15" s="34">
        <f t="shared" si="0"/>
        <v>0</v>
      </c>
      <c r="G15" s="32"/>
      <c r="H15" s="32">
        <f t="shared" si="1"/>
        <v>0</v>
      </c>
      <c r="I15" s="1" t="s">
        <v>324</v>
      </c>
    </row>
    <row r="16" spans="1:10" ht="25.5" x14ac:dyDescent="0.2">
      <c r="A16" s="28" t="s">
        <v>139</v>
      </c>
      <c r="B16" s="79">
        <f>'Funding Process Tracking'!R18</f>
        <v>1000</v>
      </c>
      <c r="C16" s="30">
        <f>'Funding Process Tracking'!W18</f>
        <v>850</v>
      </c>
      <c r="D16" s="21"/>
      <c r="E16" s="22"/>
      <c r="F16" s="34">
        <f t="shared" si="0"/>
        <v>850</v>
      </c>
      <c r="G16" s="32"/>
      <c r="H16" s="32">
        <f t="shared" si="1"/>
        <v>850</v>
      </c>
      <c r="I16" s="1" t="s">
        <v>324</v>
      </c>
    </row>
    <row r="17" spans="1:10" ht="25.5" x14ac:dyDescent="0.2">
      <c r="A17" s="12" t="s">
        <v>9</v>
      </c>
      <c r="B17" s="79">
        <f>'Funding Process Tracking'!R19</f>
        <v>7500</v>
      </c>
      <c r="C17" s="30">
        <f>'Funding Process Tracking'!W19</f>
        <v>6000</v>
      </c>
      <c r="D17" s="21"/>
      <c r="E17" s="22"/>
      <c r="F17" s="34">
        <f t="shared" si="0"/>
        <v>6000</v>
      </c>
      <c r="G17" s="32"/>
      <c r="H17" s="32">
        <f t="shared" si="1"/>
        <v>6000</v>
      </c>
      <c r="I17" s="1" t="s">
        <v>324</v>
      </c>
    </row>
    <row r="18" spans="1:10" ht="25.5" x14ac:dyDescent="0.2">
      <c r="A18" s="13" t="s">
        <v>10</v>
      </c>
      <c r="B18" s="79">
        <f>'Funding Process Tracking'!R20</f>
        <v>5000</v>
      </c>
      <c r="C18" s="30">
        <f>'Funding Process Tracking'!W20</f>
        <v>5000</v>
      </c>
      <c r="D18" s="21"/>
      <c r="E18" s="22"/>
      <c r="F18" s="34">
        <f t="shared" si="0"/>
        <v>5000</v>
      </c>
      <c r="G18" s="32"/>
      <c r="H18" s="32">
        <f t="shared" si="1"/>
        <v>5000</v>
      </c>
      <c r="I18" s="1" t="s">
        <v>324</v>
      </c>
    </row>
    <row r="19" spans="1:10" ht="25.5" x14ac:dyDescent="0.2">
      <c r="A19" s="13" t="s">
        <v>11</v>
      </c>
      <c r="B19" s="79">
        <f>'Funding Process Tracking'!R21</f>
        <v>10000</v>
      </c>
      <c r="C19" s="30">
        <f>'Funding Process Tracking'!W21</f>
        <v>6000</v>
      </c>
      <c r="D19" s="21"/>
      <c r="E19" s="22"/>
      <c r="F19" s="34">
        <f t="shared" si="0"/>
        <v>6000</v>
      </c>
      <c r="G19" s="32">
        <v>500</v>
      </c>
      <c r="H19" s="32">
        <f t="shared" si="1"/>
        <v>6500</v>
      </c>
      <c r="I19" s="1" t="s">
        <v>324</v>
      </c>
      <c r="J19" s="1" t="s">
        <v>324</v>
      </c>
    </row>
    <row r="20" spans="1:10" x14ac:dyDescent="0.2">
      <c r="A20" s="26" t="s">
        <v>280</v>
      </c>
      <c r="B20" s="79">
        <f>'Funding Process Tracking'!R22</f>
        <v>1600</v>
      </c>
      <c r="C20" s="30">
        <f>'Funding Process Tracking'!W22</f>
        <v>500</v>
      </c>
      <c r="D20" s="21"/>
      <c r="E20" s="22"/>
      <c r="F20" s="34">
        <f t="shared" si="0"/>
        <v>500</v>
      </c>
      <c r="G20" s="32"/>
      <c r="H20" s="32">
        <f t="shared" si="1"/>
        <v>500</v>
      </c>
      <c r="I20" s="1" t="s">
        <v>324</v>
      </c>
    </row>
    <row r="21" spans="1:10" ht="38.25" x14ac:dyDescent="0.2">
      <c r="A21" s="26" t="s">
        <v>163</v>
      </c>
      <c r="B21" s="79">
        <f>'Funding Process Tracking'!R23</f>
        <v>1350</v>
      </c>
      <c r="C21" s="30">
        <f>'Funding Process Tracking'!W23</f>
        <v>1200</v>
      </c>
      <c r="D21" s="21"/>
      <c r="E21" s="22"/>
      <c r="F21" s="34">
        <f t="shared" si="0"/>
        <v>1200</v>
      </c>
      <c r="G21" s="32"/>
      <c r="H21" s="32">
        <f t="shared" si="1"/>
        <v>1200</v>
      </c>
      <c r="I21" s="1" t="s">
        <v>324</v>
      </c>
    </row>
    <row r="22" spans="1:10" x14ac:dyDescent="0.2">
      <c r="A22" s="12" t="s">
        <v>109</v>
      </c>
      <c r="B22" s="79">
        <f>'Funding Process Tracking'!R24</f>
        <v>2860</v>
      </c>
      <c r="C22" s="30">
        <f>'Funding Process Tracking'!W24</f>
        <v>2000</v>
      </c>
      <c r="D22" s="21"/>
      <c r="E22" s="22"/>
      <c r="F22" s="34">
        <f t="shared" si="0"/>
        <v>2000</v>
      </c>
      <c r="G22" s="32">
        <v>0</v>
      </c>
      <c r="H22" s="32">
        <f t="shared" si="1"/>
        <v>2000</v>
      </c>
      <c r="I22" s="1" t="s">
        <v>324</v>
      </c>
      <c r="J22" s="1" t="s">
        <v>324</v>
      </c>
    </row>
    <row r="23" spans="1:10" x14ac:dyDescent="0.2">
      <c r="A23" s="13" t="s">
        <v>12</v>
      </c>
      <c r="B23" s="79">
        <f>'Funding Process Tracking'!R25</f>
        <v>0</v>
      </c>
      <c r="C23" s="30">
        <f>'Funding Process Tracking'!W25</f>
        <v>0</v>
      </c>
      <c r="D23" s="21"/>
      <c r="E23" s="22"/>
      <c r="F23" s="34">
        <f t="shared" si="0"/>
        <v>0</v>
      </c>
      <c r="G23" s="32"/>
      <c r="H23" s="32">
        <f t="shared" si="1"/>
        <v>0</v>
      </c>
      <c r="I23" s="1" t="s">
        <v>324</v>
      </c>
    </row>
    <row r="24" spans="1:10" ht="25.5" x14ac:dyDescent="0.2">
      <c r="A24" s="13" t="s">
        <v>13</v>
      </c>
      <c r="B24" s="79">
        <f>'Funding Process Tracking'!R26</f>
        <v>1000</v>
      </c>
      <c r="C24" s="30">
        <f>'Funding Process Tracking'!W26</f>
        <v>1000</v>
      </c>
      <c r="D24" s="21"/>
      <c r="E24" s="22"/>
      <c r="F24" s="34">
        <f t="shared" si="0"/>
        <v>1000</v>
      </c>
      <c r="G24" s="32"/>
      <c r="H24" s="32">
        <f t="shared" si="1"/>
        <v>1000</v>
      </c>
      <c r="I24" s="1" t="s">
        <v>324</v>
      </c>
    </row>
    <row r="25" spans="1:10" ht="25.5" x14ac:dyDescent="0.2">
      <c r="A25" s="13" t="s">
        <v>153</v>
      </c>
      <c r="B25" s="79">
        <f>'Funding Process Tracking'!R27</f>
        <v>0</v>
      </c>
      <c r="C25" s="30">
        <f>'Funding Process Tracking'!W27</f>
        <v>0</v>
      </c>
      <c r="D25" s="21"/>
      <c r="E25" s="22"/>
      <c r="F25" s="34">
        <f t="shared" si="0"/>
        <v>0</v>
      </c>
      <c r="G25" s="32"/>
      <c r="H25" s="32">
        <f t="shared" si="1"/>
        <v>0</v>
      </c>
      <c r="I25" s="1" t="s">
        <v>324</v>
      </c>
    </row>
    <row r="26" spans="1:10" ht="25.5" x14ac:dyDescent="0.2">
      <c r="A26" s="13" t="s">
        <v>130</v>
      </c>
      <c r="B26" s="79">
        <f>'Funding Process Tracking'!R28</f>
        <v>1800</v>
      </c>
      <c r="C26" s="30">
        <f>'Funding Process Tracking'!W28</f>
        <v>350</v>
      </c>
      <c r="D26" s="21"/>
      <c r="E26" s="22"/>
      <c r="F26" s="34">
        <f t="shared" si="0"/>
        <v>350</v>
      </c>
      <c r="G26" s="32">
        <v>0</v>
      </c>
      <c r="H26" s="32">
        <f t="shared" si="1"/>
        <v>350</v>
      </c>
      <c r="I26" s="1" t="s">
        <v>324</v>
      </c>
      <c r="J26" s="1" t="s">
        <v>324</v>
      </c>
    </row>
    <row r="27" spans="1:10" ht="25.5" x14ac:dyDescent="0.2">
      <c r="A27" s="13" t="s">
        <v>14</v>
      </c>
      <c r="B27" s="79">
        <f>'Funding Process Tracking'!R29</f>
        <v>2040</v>
      </c>
      <c r="C27" s="30">
        <f>'Funding Process Tracking'!W29</f>
        <v>1200</v>
      </c>
      <c r="D27" s="21">
        <f>C27*0.2</f>
        <v>240</v>
      </c>
      <c r="E27" s="22"/>
      <c r="F27" s="34">
        <f t="shared" si="0"/>
        <v>960</v>
      </c>
      <c r="G27" s="32"/>
      <c r="H27" s="32">
        <f t="shared" si="1"/>
        <v>960</v>
      </c>
      <c r="I27" s="1" t="s">
        <v>324</v>
      </c>
    </row>
    <row r="28" spans="1:10" ht="25.5" x14ac:dyDescent="0.2">
      <c r="A28" s="13" t="s">
        <v>133</v>
      </c>
      <c r="B28" s="79">
        <f>'Funding Process Tracking'!R30</f>
        <v>4800</v>
      </c>
      <c r="C28" s="30">
        <f>'Funding Process Tracking'!W30</f>
        <v>4800</v>
      </c>
      <c r="D28" s="21"/>
      <c r="E28" s="22"/>
      <c r="F28" s="34">
        <f t="shared" si="0"/>
        <v>4800</v>
      </c>
      <c r="G28" s="32"/>
      <c r="H28" s="32">
        <f t="shared" si="1"/>
        <v>4800</v>
      </c>
      <c r="I28" s="1" t="s">
        <v>324</v>
      </c>
    </row>
    <row r="29" spans="1:10" ht="25.5" x14ac:dyDescent="0.2">
      <c r="A29" s="13" t="s">
        <v>15</v>
      </c>
      <c r="B29" s="79">
        <f>'Funding Process Tracking'!R31</f>
        <v>6750</v>
      </c>
      <c r="C29" s="30">
        <f>'Funding Process Tracking'!W31</f>
        <v>6000</v>
      </c>
      <c r="D29" s="21"/>
      <c r="E29" s="22"/>
      <c r="F29" s="34">
        <f t="shared" si="0"/>
        <v>6000</v>
      </c>
      <c r="G29" s="32"/>
      <c r="H29" s="32">
        <f t="shared" si="1"/>
        <v>6000</v>
      </c>
      <c r="I29" s="1" t="s">
        <v>324</v>
      </c>
    </row>
    <row r="30" spans="1:10" ht="25.5" x14ac:dyDescent="0.2">
      <c r="A30" s="26" t="s">
        <v>246</v>
      </c>
      <c r="B30" s="79">
        <f>'Funding Process Tracking'!R32</f>
        <v>1050</v>
      </c>
      <c r="C30" s="30">
        <f>'Funding Process Tracking'!W32</f>
        <v>350</v>
      </c>
      <c r="D30" s="21"/>
      <c r="E30" s="22"/>
      <c r="F30" s="34">
        <f t="shared" si="0"/>
        <v>350</v>
      </c>
      <c r="G30" s="32">
        <v>150</v>
      </c>
      <c r="H30" s="32">
        <f t="shared" si="1"/>
        <v>500</v>
      </c>
      <c r="I30" s="1" t="s">
        <v>324</v>
      </c>
      <c r="J30" s="1" t="s">
        <v>324</v>
      </c>
    </row>
    <row r="31" spans="1:10" x14ac:dyDescent="0.2">
      <c r="A31" s="26" t="s">
        <v>165</v>
      </c>
      <c r="B31" s="79">
        <f>'Funding Process Tracking'!R33</f>
        <v>800</v>
      </c>
      <c r="C31" s="30">
        <f>'Funding Process Tracking'!W33</f>
        <v>800</v>
      </c>
      <c r="D31" s="21"/>
      <c r="E31" s="22"/>
      <c r="F31" s="34">
        <f t="shared" si="0"/>
        <v>800</v>
      </c>
      <c r="G31" s="32"/>
      <c r="H31" s="32">
        <f t="shared" si="1"/>
        <v>800</v>
      </c>
      <c r="I31" s="1" t="s">
        <v>324</v>
      </c>
    </row>
    <row r="32" spans="1:10" x14ac:dyDescent="0.2">
      <c r="A32" s="12" t="s">
        <v>151</v>
      </c>
      <c r="B32" s="79">
        <f>'Funding Process Tracking'!R34</f>
        <v>0</v>
      </c>
      <c r="C32" s="30">
        <f>'Funding Process Tracking'!W34</f>
        <v>0</v>
      </c>
      <c r="D32" s="21"/>
      <c r="E32" s="22"/>
      <c r="F32" s="34">
        <f t="shared" si="0"/>
        <v>0</v>
      </c>
      <c r="G32" s="32"/>
      <c r="H32" s="32">
        <f t="shared" si="1"/>
        <v>0</v>
      </c>
      <c r="I32" s="1" t="s">
        <v>324</v>
      </c>
    </row>
    <row r="33" spans="1:10" x14ac:dyDescent="0.2">
      <c r="A33" s="13" t="s">
        <v>16</v>
      </c>
      <c r="B33" s="79">
        <f>'Funding Process Tracking'!R35</f>
        <v>4500</v>
      </c>
      <c r="C33" s="30">
        <f>'Funding Process Tracking'!W35</f>
        <v>4050</v>
      </c>
      <c r="D33" s="21"/>
      <c r="E33" s="22"/>
      <c r="F33" s="34">
        <f t="shared" si="0"/>
        <v>4050</v>
      </c>
      <c r="G33" s="32"/>
      <c r="H33" s="32">
        <f t="shared" si="1"/>
        <v>4050</v>
      </c>
      <c r="I33" s="1" t="s">
        <v>324</v>
      </c>
    </row>
    <row r="34" spans="1:10" ht="25.5" x14ac:dyDescent="0.2">
      <c r="A34" s="13" t="s">
        <v>17</v>
      </c>
      <c r="B34" s="79">
        <f>'Funding Process Tracking'!R36</f>
        <v>25000</v>
      </c>
      <c r="C34" s="30">
        <f>'Funding Process Tracking'!W36</f>
        <v>14500</v>
      </c>
      <c r="D34" s="21"/>
      <c r="E34" s="22"/>
      <c r="F34" s="34">
        <f t="shared" si="0"/>
        <v>14500</v>
      </c>
      <c r="G34" s="32"/>
      <c r="H34" s="32">
        <f t="shared" si="1"/>
        <v>14500</v>
      </c>
      <c r="I34" s="1" t="s">
        <v>324</v>
      </c>
    </row>
    <row r="35" spans="1:10" ht="25.5" x14ac:dyDescent="0.2">
      <c r="A35" s="13" t="s">
        <v>18</v>
      </c>
      <c r="B35" s="79">
        <f>'Funding Process Tracking'!R37</f>
        <v>9000</v>
      </c>
      <c r="C35" s="30">
        <f>'Funding Process Tracking'!W37</f>
        <v>8500</v>
      </c>
      <c r="D35" s="21"/>
      <c r="E35" s="22"/>
      <c r="F35" s="34">
        <f t="shared" si="0"/>
        <v>8500</v>
      </c>
      <c r="G35" s="32"/>
      <c r="H35" s="32">
        <f t="shared" si="1"/>
        <v>8500</v>
      </c>
      <c r="I35" s="1" t="s">
        <v>324</v>
      </c>
    </row>
    <row r="36" spans="1:10" ht="25.5" x14ac:dyDescent="0.2">
      <c r="A36" s="26" t="s">
        <v>140</v>
      </c>
      <c r="B36" s="79">
        <f>'Funding Process Tracking'!R38</f>
        <v>4000</v>
      </c>
      <c r="C36" s="30">
        <f>'Funding Process Tracking'!W38</f>
        <v>2000</v>
      </c>
      <c r="D36" s="21">
        <f>C36*0.2</f>
        <v>400</v>
      </c>
      <c r="E36" s="22"/>
      <c r="F36" s="34">
        <f t="shared" si="0"/>
        <v>1600</v>
      </c>
      <c r="G36" s="32"/>
      <c r="H36" s="32">
        <f t="shared" si="1"/>
        <v>1600</v>
      </c>
      <c r="I36" s="1" t="s">
        <v>324</v>
      </c>
    </row>
    <row r="37" spans="1:10" ht="25.5" x14ac:dyDescent="0.2">
      <c r="A37" s="26" t="s">
        <v>268</v>
      </c>
      <c r="B37" s="79">
        <f>'Funding Process Tracking'!R39</f>
        <v>8400</v>
      </c>
      <c r="C37" s="30">
        <f>'Funding Process Tracking'!W39</f>
        <v>100</v>
      </c>
      <c r="D37" s="21"/>
      <c r="E37" s="22"/>
      <c r="F37" s="34">
        <f t="shared" si="0"/>
        <v>100</v>
      </c>
      <c r="G37" s="32">
        <v>400</v>
      </c>
      <c r="H37" s="32">
        <f t="shared" si="1"/>
        <v>500</v>
      </c>
      <c r="I37" s="1" t="s">
        <v>324</v>
      </c>
      <c r="J37" s="1" t="s">
        <v>324</v>
      </c>
    </row>
    <row r="38" spans="1:10" x14ac:dyDescent="0.2">
      <c r="A38" s="26" t="s">
        <v>154</v>
      </c>
      <c r="B38" s="79">
        <f>'Funding Process Tracking'!R40</f>
        <v>0</v>
      </c>
      <c r="C38" s="30">
        <f>'Funding Process Tracking'!W40</f>
        <v>0</v>
      </c>
      <c r="D38" s="21"/>
      <c r="E38" s="22"/>
      <c r="F38" s="34">
        <f t="shared" si="0"/>
        <v>0</v>
      </c>
      <c r="G38" s="32"/>
      <c r="H38" s="32">
        <f t="shared" si="1"/>
        <v>0</v>
      </c>
      <c r="I38" s="1" t="s">
        <v>324</v>
      </c>
    </row>
    <row r="39" spans="1:10" ht="25.5" x14ac:dyDescent="0.2">
      <c r="A39" s="26" t="s">
        <v>284</v>
      </c>
      <c r="B39" s="79">
        <f>'Funding Process Tracking'!R41</f>
        <v>600</v>
      </c>
      <c r="C39" s="30">
        <f>'Funding Process Tracking'!W41</f>
        <v>0</v>
      </c>
      <c r="D39" s="21"/>
      <c r="E39" s="22"/>
      <c r="F39" s="34">
        <f t="shared" si="0"/>
        <v>0</v>
      </c>
      <c r="G39" s="32"/>
      <c r="H39" s="32">
        <f t="shared" si="1"/>
        <v>0</v>
      </c>
      <c r="I39" s="1" t="s">
        <v>324</v>
      </c>
    </row>
    <row r="40" spans="1:10" x14ac:dyDescent="0.2">
      <c r="A40" s="13" t="s">
        <v>19</v>
      </c>
      <c r="B40" s="79">
        <f>'Funding Process Tracking'!R42</f>
        <v>3000</v>
      </c>
      <c r="C40" s="30">
        <f>'Funding Process Tracking'!W42</f>
        <v>1000</v>
      </c>
      <c r="D40" s="21">
        <f>C40*0.2</f>
        <v>200</v>
      </c>
      <c r="E40" s="22"/>
      <c r="F40" s="34">
        <f t="shared" si="0"/>
        <v>800</v>
      </c>
      <c r="G40" s="32"/>
      <c r="H40" s="32">
        <f t="shared" si="1"/>
        <v>800</v>
      </c>
      <c r="I40" s="1" t="s">
        <v>324</v>
      </c>
    </row>
    <row r="41" spans="1:10" x14ac:dyDescent="0.2">
      <c r="A41" s="13" t="s">
        <v>20</v>
      </c>
      <c r="B41" s="79">
        <f>'Funding Process Tracking'!R43</f>
        <v>2000</v>
      </c>
      <c r="C41" s="30">
        <f>'Funding Process Tracking'!W43</f>
        <v>800</v>
      </c>
      <c r="D41" s="21"/>
      <c r="E41" s="22"/>
      <c r="F41" s="34">
        <f t="shared" si="0"/>
        <v>800</v>
      </c>
      <c r="G41" s="32">
        <v>280</v>
      </c>
      <c r="H41" s="32">
        <f t="shared" si="1"/>
        <v>1080</v>
      </c>
      <c r="I41" s="1" t="s">
        <v>324</v>
      </c>
      <c r="J41" s="1" t="s">
        <v>324</v>
      </c>
    </row>
    <row r="42" spans="1:10" ht="25.5" x14ac:dyDescent="0.2">
      <c r="A42" s="26" t="s">
        <v>208</v>
      </c>
      <c r="B42" s="79">
        <f>'Funding Process Tracking'!R44</f>
        <v>0</v>
      </c>
      <c r="C42" s="30">
        <f>'Funding Process Tracking'!W44</f>
        <v>0</v>
      </c>
      <c r="D42" s="21"/>
      <c r="E42" s="22"/>
      <c r="F42" s="34">
        <f t="shared" si="0"/>
        <v>0</v>
      </c>
      <c r="G42" s="32"/>
      <c r="H42" s="32">
        <f t="shared" si="1"/>
        <v>0</v>
      </c>
      <c r="I42" s="1" t="s">
        <v>324</v>
      </c>
    </row>
    <row r="43" spans="1:10" x14ac:dyDescent="0.2">
      <c r="A43" s="13" t="s">
        <v>127</v>
      </c>
      <c r="B43" s="79">
        <f>'Funding Process Tracking'!R45</f>
        <v>6400</v>
      </c>
      <c r="C43" s="30">
        <f>'Funding Process Tracking'!W45</f>
        <v>4000</v>
      </c>
      <c r="D43" s="21"/>
      <c r="E43" s="22"/>
      <c r="F43" s="34">
        <f t="shared" si="0"/>
        <v>4000</v>
      </c>
      <c r="G43" s="32">
        <v>0</v>
      </c>
      <c r="H43" s="32">
        <f t="shared" si="1"/>
        <v>4000</v>
      </c>
      <c r="I43" s="1" t="s">
        <v>324</v>
      </c>
      <c r="J43" s="1" t="s">
        <v>324</v>
      </c>
    </row>
    <row r="44" spans="1:10" ht="63.75" x14ac:dyDescent="0.2">
      <c r="A44" s="12" t="s">
        <v>189</v>
      </c>
      <c r="B44" s="79">
        <f>'Funding Process Tracking'!R46</f>
        <v>500</v>
      </c>
      <c r="C44" s="30">
        <f>'Funding Process Tracking'!W46</f>
        <v>175</v>
      </c>
      <c r="D44" s="21"/>
      <c r="E44" s="22"/>
      <c r="F44" s="34">
        <f t="shared" si="0"/>
        <v>175</v>
      </c>
      <c r="G44" s="32"/>
      <c r="H44" s="32">
        <f t="shared" si="1"/>
        <v>175</v>
      </c>
      <c r="I44" s="8" t="s">
        <v>324</v>
      </c>
    </row>
    <row r="45" spans="1:10" ht="25.5" x14ac:dyDescent="0.2">
      <c r="A45" s="26" t="s">
        <v>190</v>
      </c>
      <c r="B45" s="79">
        <f>'Funding Process Tracking'!R47</f>
        <v>7958.34</v>
      </c>
      <c r="C45" s="30">
        <f>'Funding Process Tracking'!W47</f>
        <v>0</v>
      </c>
      <c r="D45" s="21"/>
      <c r="E45" s="22"/>
      <c r="F45" s="34">
        <f t="shared" si="0"/>
        <v>0</v>
      </c>
      <c r="G45" s="32">
        <v>150</v>
      </c>
      <c r="H45" s="32">
        <f t="shared" si="1"/>
        <v>150</v>
      </c>
      <c r="I45" s="1" t="s">
        <v>324</v>
      </c>
      <c r="J45" s="1" t="s">
        <v>324</v>
      </c>
    </row>
    <row r="46" spans="1:10" x14ac:dyDescent="0.2">
      <c r="A46" s="26" t="s">
        <v>251</v>
      </c>
      <c r="B46" s="79">
        <f>'Funding Process Tracking'!R48</f>
        <v>0</v>
      </c>
      <c r="C46" s="30">
        <f>'Funding Process Tracking'!W48</f>
        <v>0</v>
      </c>
      <c r="D46" s="21"/>
      <c r="E46" s="22"/>
      <c r="F46" s="34">
        <f t="shared" si="0"/>
        <v>0</v>
      </c>
      <c r="G46" s="32"/>
      <c r="H46" s="32">
        <f t="shared" si="1"/>
        <v>0</v>
      </c>
      <c r="I46" s="1" t="s">
        <v>324</v>
      </c>
    </row>
    <row r="47" spans="1:10" ht="25.5" x14ac:dyDescent="0.2">
      <c r="A47" s="12" t="s">
        <v>146</v>
      </c>
      <c r="B47" s="79">
        <f>'Funding Process Tracking'!R49</f>
        <v>0</v>
      </c>
      <c r="C47" s="30">
        <f>'Funding Process Tracking'!W49</f>
        <v>0</v>
      </c>
      <c r="D47" s="21"/>
      <c r="E47" s="22"/>
      <c r="F47" s="34">
        <f t="shared" si="0"/>
        <v>0</v>
      </c>
      <c r="G47" s="32"/>
      <c r="H47" s="32">
        <f t="shared" si="1"/>
        <v>0</v>
      </c>
      <c r="I47" s="1" t="s">
        <v>324</v>
      </c>
    </row>
    <row r="48" spans="1:10" x14ac:dyDescent="0.2">
      <c r="A48" s="26" t="s">
        <v>270</v>
      </c>
      <c r="B48" s="79">
        <f>'Funding Process Tracking'!R50</f>
        <v>0</v>
      </c>
      <c r="C48" s="30">
        <f>'Funding Process Tracking'!W50</f>
        <v>0</v>
      </c>
      <c r="D48" s="21"/>
      <c r="E48" s="22"/>
      <c r="F48" s="34">
        <f t="shared" si="0"/>
        <v>0</v>
      </c>
      <c r="G48" s="32"/>
      <c r="H48" s="32">
        <f t="shared" si="1"/>
        <v>0</v>
      </c>
      <c r="I48" s="1" t="s">
        <v>324</v>
      </c>
    </row>
    <row r="49" spans="1:10" x14ac:dyDescent="0.2">
      <c r="A49" s="26" t="s">
        <v>135</v>
      </c>
      <c r="B49" s="79">
        <f>'Funding Process Tracking'!R51</f>
        <v>1900</v>
      </c>
      <c r="C49" s="30">
        <f>'Funding Process Tracking'!W51</f>
        <v>1400</v>
      </c>
      <c r="D49" s="21">
        <f>C49*0.2</f>
        <v>280</v>
      </c>
      <c r="E49" s="22"/>
      <c r="F49" s="34">
        <f t="shared" si="0"/>
        <v>1120</v>
      </c>
      <c r="G49" s="32">
        <v>380</v>
      </c>
      <c r="H49" s="32">
        <f t="shared" si="1"/>
        <v>1500</v>
      </c>
      <c r="I49" s="1" t="s">
        <v>324</v>
      </c>
      <c r="J49" s="1" t="s">
        <v>324</v>
      </c>
    </row>
    <row r="50" spans="1:10" x14ac:dyDescent="0.2">
      <c r="A50" s="26" t="s">
        <v>203</v>
      </c>
      <c r="B50" s="79">
        <f>'Funding Process Tracking'!R52</f>
        <v>10500</v>
      </c>
      <c r="C50" s="30">
        <f>'Funding Process Tracking'!W52</f>
        <v>0</v>
      </c>
      <c r="D50" s="21"/>
      <c r="E50" s="22"/>
      <c r="F50" s="34">
        <f t="shared" si="0"/>
        <v>0</v>
      </c>
      <c r="G50" s="32"/>
      <c r="H50" s="32">
        <f t="shared" si="1"/>
        <v>0</v>
      </c>
      <c r="I50" s="1" t="s">
        <v>324</v>
      </c>
    </row>
    <row r="51" spans="1:10" x14ac:dyDescent="0.2">
      <c r="A51" s="26" t="s">
        <v>309</v>
      </c>
      <c r="B51" s="79">
        <f>'Funding Process Tracking'!R53</f>
        <v>0</v>
      </c>
      <c r="C51" s="30">
        <f>'Funding Process Tracking'!W53</f>
        <v>0</v>
      </c>
      <c r="D51" s="21"/>
      <c r="E51" s="22"/>
      <c r="F51" s="34">
        <f t="shared" si="0"/>
        <v>0</v>
      </c>
      <c r="G51" s="32"/>
      <c r="H51" s="32">
        <f t="shared" si="1"/>
        <v>0</v>
      </c>
      <c r="I51" s="1" t="s">
        <v>324</v>
      </c>
    </row>
    <row r="52" spans="1:10" x14ac:dyDescent="0.2">
      <c r="A52" s="13" t="s">
        <v>21</v>
      </c>
      <c r="B52" s="79">
        <f>'Funding Process Tracking'!R54</f>
        <v>9850</v>
      </c>
      <c r="C52" s="30">
        <f>'Funding Process Tracking'!W54</f>
        <v>6000</v>
      </c>
      <c r="D52" s="21"/>
      <c r="E52" s="22"/>
      <c r="F52" s="34">
        <f t="shared" si="0"/>
        <v>6000</v>
      </c>
      <c r="G52" s="32"/>
      <c r="H52" s="32">
        <f t="shared" si="1"/>
        <v>6000</v>
      </c>
      <c r="I52" s="1" t="s">
        <v>324</v>
      </c>
    </row>
    <row r="53" spans="1:10" ht="25.5" x14ac:dyDescent="0.2">
      <c r="A53" s="13" t="s">
        <v>22</v>
      </c>
      <c r="B53" s="79">
        <f>'Funding Process Tracking'!R55</f>
        <v>570</v>
      </c>
      <c r="C53" s="30">
        <f>'Funding Process Tracking'!W55</f>
        <v>200</v>
      </c>
      <c r="D53" s="21"/>
      <c r="E53" s="22"/>
      <c r="F53" s="34">
        <f t="shared" si="0"/>
        <v>200</v>
      </c>
      <c r="G53" s="32"/>
      <c r="H53" s="32">
        <f t="shared" si="1"/>
        <v>200</v>
      </c>
      <c r="I53" s="1" t="s">
        <v>324</v>
      </c>
    </row>
    <row r="54" spans="1:10" x14ac:dyDescent="0.2">
      <c r="A54" s="26" t="s">
        <v>136</v>
      </c>
      <c r="B54" s="79">
        <f>'Funding Process Tracking'!R56</f>
        <v>120</v>
      </c>
      <c r="C54" s="30">
        <f>'Funding Process Tracking'!W56</f>
        <v>0</v>
      </c>
      <c r="D54" s="21"/>
      <c r="E54" s="22"/>
      <c r="F54" s="34">
        <f t="shared" si="0"/>
        <v>0</v>
      </c>
      <c r="G54" s="32"/>
      <c r="H54" s="32">
        <f t="shared" si="1"/>
        <v>0</v>
      </c>
      <c r="I54" s="1" t="s">
        <v>324</v>
      </c>
    </row>
    <row r="55" spans="1:10" x14ac:dyDescent="0.2">
      <c r="A55" s="26" t="s">
        <v>250</v>
      </c>
      <c r="B55" s="79">
        <f>'Funding Process Tracking'!R57</f>
        <v>500</v>
      </c>
      <c r="C55" s="30">
        <f>'Funding Process Tracking'!W57</f>
        <v>50</v>
      </c>
      <c r="D55" s="21"/>
      <c r="E55" s="22"/>
      <c r="F55" s="34">
        <f t="shared" si="0"/>
        <v>50</v>
      </c>
      <c r="G55" s="32">
        <v>100</v>
      </c>
      <c r="H55" s="32">
        <f t="shared" si="1"/>
        <v>150</v>
      </c>
      <c r="I55" s="1" t="s">
        <v>324</v>
      </c>
      <c r="J55" s="1" t="s">
        <v>324</v>
      </c>
    </row>
    <row r="56" spans="1:10" x14ac:dyDescent="0.2">
      <c r="A56" s="13" t="s">
        <v>23</v>
      </c>
      <c r="B56" s="79">
        <f>'Funding Process Tracking'!R58</f>
        <v>800</v>
      </c>
      <c r="C56" s="30">
        <f>'Funding Process Tracking'!W58</f>
        <v>800</v>
      </c>
      <c r="D56" s="21"/>
      <c r="E56" s="22"/>
      <c r="F56" s="34">
        <f t="shared" si="0"/>
        <v>800</v>
      </c>
      <c r="G56" s="32"/>
      <c r="H56" s="32">
        <f t="shared" si="1"/>
        <v>800</v>
      </c>
      <c r="I56" s="1" t="s">
        <v>324</v>
      </c>
    </row>
    <row r="57" spans="1:10" x14ac:dyDescent="0.2">
      <c r="A57" s="13" t="s">
        <v>155</v>
      </c>
      <c r="B57" s="79">
        <f>'Funding Process Tracking'!R59</f>
        <v>300</v>
      </c>
      <c r="C57" s="30">
        <f>'Funding Process Tracking'!W59</f>
        <v>0</v>
      </c>
      <c r="D57" s="21"/>
      <c r="E57" s="22"/>
      <c r="F57" s="34">
        <f t="shared" si="0"/>
        <v>0</v>
      </c>
      <c r="G57" s="32"/>
      <c r="H57" s="32">
        <f t="shared" si="1"/>
        <v>0</v>
      </c>
      <c r="I57" s="1" t="s">
        <v>324</v>
      </c>
    </row>
    <row r="58" spans="1:10" x14ac:dyDescent="0.2">
      <c r="A58" s="13" t="s">
        <v>24</v>
      </c>
      <c r="B58" s="79">
        <f>'Funding Process Tracking'!R60</f>
        <v>1800</v>
      </c>
      <c r="C58" s="30">
        <f>'Funding Process Tracking'!W60</f>
        <v>1800</v>
      </c>
      <c r="D58" s="21">
        <f>C58*0.2</f>
        <v>360</v>
      </c>
      <c r="E58" s="22"/>
      <c r="F58" s="34">
        <f t="shared" si="0"/>
        <v>1440</v>
      </c>
      <c r="G58" s="32"/>
      <c r="H58" s="32">
        <f t="shared" si="1"/>
        <v>1440</v>
      </c>
      <c r="I58" s="1" t="s">
        <v>324</v>
      </c>
    </row>
    <row r="59" spans="1:10" x14ac:dyDescent="0.2">
      <c r="A59" s="26" t="s">
        <v>260</v>
      </c>
      <c r="B59" s="79">
        <f>'Funding Process Tracking'!R61</f>
        <v>0</v>
      </c>
      <c r="C59" s="30">
        <f>'Funding Process Tracking'!W61</f>
        <v>0</v>
      </c>
      <c r="D59" s="21"/>
      <c r="E59" s="22"/>
      <c r="F59" s="34">
        <f t="shared" si="0"/>
        <v>0</v>
      </c>
      <c r="G59" s="32"/>
      <c r="H59" s="32">
        <f t="shared" si="1"/>
        <v>0</v>
      </c>
      <c r="I59" s="1" t="s">
        <v>324</v>
      </c>
    </row>
    <row r="60" spans="1:10" x14ac:dyDescent="0.2">
      <c r="A60" s="26" t="s">
        <v>162</v>
      </c>
      <c r="B60" s="79">
        <f>'Funding Process Tracking'!R62</f>
        <v>800</v>
      </c>
      <c r="C60" s="30">
        <f>'Funding Process Tracking'!W62</f>
        <v>350</v>
      </c>
      <c r="D60" s="21">
        <f>C60*0.2</f>
        <v>70</v>
      </c>
      <c r="E60" s="22"/>
      <c r="F60" s="34">
        <f t="shared" si="0"/>
        <v>280</v>
      </c>
      <c r="G60" s="32"/>
      <c r="H60" s="32">
        <f t="shared" si="1"/>
        <v>280</v>
      </c>
      <c r="I60" s="1" t="s">
        <v>324</v>
      </c>
    </row>
    <row r="61" spans="1:10" ht="25.5" x14ac:dyDescent="0.2">
      <c r="A61" s="26" t="s">
        <v>239</v>
      </c>
      <c r="B61" s="79">
        <f>'Funding Process Tracking'!R63</f>
        <v>270</v>
      </c>
      <c r="C61" s="30">
        <f>'Funding Process Tracking'!W63</f>
        <v>200</v>
      </c>
      <c r="D61" s="21"/>
      <c r="E61" s="22"/>
      <c r="F61" s="34">
        <f t="shared" si="0"/>
        <v>200</v>
      </c>
      <c r="G61" s="32"/>
      <c r="H61" s="32">
        <f t="shared" si="1"/>
        <v>200</v>
      </c>
      <c r="I61" s="1" t="s">
        <v>324</v>
      </c>
    </row>
    <row r="62" spans="1:10" ht="38.25" x14ac:dyDescent="0.2">
      <c r="A62" s="13" t="s">
        <v>191</v>
      </c>
      <c r="B62" s="79">
        <f>'Funding Process Tracking'!R64</f>
        <v>10000</v>
      </c>
      <c r="C62" s="30">
        <f>'Funding Process Tracking'!W64</f>
        <v>9000</v>
      </c>
      <c r="D62" s="21"/>
      <c r="E62" s="22"/>
      <c r="F62" s="34">
        <f t="shared" si="0"/>
        <v>9000</v>
      </c>
      <c r="G62" s="32"/>
      <c r="H62" s="32">
        <f t="shared" si="1"/>
        <v>9000</v>
      </c>
      <c r="I62" s="1" t="s">
        <v>324</v>
      </c>
    </row>
    <row r="63" spans="1:10" ht="25.5" x14ac:dyDescent="0.2">
      <c r="A63" s="13" t="s">
        <v>25</v>
      </c>
      <c r="B63" s="79">
        <f>'Funding Process Tracking'!R65</f>
        <v>13000</v>
      </c>
      <c r="C63" s="30">
        <f>'Funding Process Tracking'!W65</f>
        <v>8500</v>
      </c>
      <c r="D63" s="21"/>
      <c r="E63" s="22"/>
      <c r="F63" s="34">
        <f t="shared" si="0"/>
        <v>8500</v>
      </c>
      <c r="G63" s="32">
        <v>500</v>
      </c>
      <c r="H63" s="32">
        <f t="shared" si="1"/>
        <v>9000</v>
      </c>
      <c r="I63" s="1" t="s">
        <v>324</v>
      </c>
      <c r="J63" s="1" t="s">
        <v>324</v>
      </c>
    </row>
    <row r="64" spans="1:10" x14ac:dyDescent="0.2">
      <c r="A64" s="13" t="s">
        <v>26</v>
      </c>
      <c r="B64" s="79">
        <f>'Funding Process Tracking'!R66</f>
        <v>7500</v>
      </c>
      <c r="C64" s="30">
        <f>'Funding Process Tracking'!W66</f>
        <v>3800</v>
      </c>
      <c r="D64" s="21">
        <f>C64*0.2</f>
        <v>760</v>
      </c>
      <c r="E64" s="22"/>
      <c r="F64" s="34">
        <f t="shared" si="0"/>
        <v>3040</v>
      </c>
      <c r="G64" s="32"/>
      <c r="H64" s="32">
        <f t="shared" si="1"/>
        <v>3040</v>
      </c>
      <c r="I64" s="1" t="s">
        <v>324</v>
      </c>
    </row>
    <row r="65" spans="1:11" x14ac:dyDescent="0.2">
      <c r="A65" s="13" t="s">
        <v>27</v>
      </c>
      <c r="B65" s="79">
        <f>'Funding Process Tracking'!R67</f>
        <v>1653</v>
      </c>
      <c r="C65" s="30">
        <f>'Funding Process Tracking'!W67</f>
        <v>0</v>
      </c>
      <c r="D65" s="21"/>
      <c r="E65" s="22"/>
      <c r="F65" s="34">
        <f t="shared" si="0"/>
        <v>0</v>
      </c>
      <c r="G65" s="32"/>
      <c r="H65" s="32">
        <f t="shared" si="1"/>
        <v>0</v>
      </c>
      <c r="I65" s="1" t="s">
        <v>324</v>
      </c>
    </row>
    <row r="66" spans="1:11" x14ac:dyDescent="0.2">
      <c r="A66" s="26" t="s">
        <v>28</v>
      </c>
      <c r="B66" s="79">
        <f>'Funding Process Tracking'!R68</f>
        <v>300</v>
      </c>
      <c r="C66" s="30">
        <f>'Funding Process Tracking'!W68</f>
        <v>150</v>
      </c>
      <c r="D66" s="21"/>
      <c r="E66" s="22"/>
      <c r="F66" s="34">
        <f t="shared" si="0"/>
        <v>150</v>
      </c>
      <c r="G66" s="32"/>
      <c r="H66" s="32">
        <f t="shared" si="1"/>
        <v>150</v>
      </c>
      <c r="I66" s="1" t="s">
        <v>324</v>
      </c>
    </row>
    <row r="67" spans="1:11" x14ac:dyDescent="0.2">
      <c r="A67" s="26" t="s">
        <v>29</v>
      </c>
      <c r="B67" s="79">
        <f>'Funding Process Tracking'!R69</f>
        <v>350</v>
      </c>
      <c r="C67" s="30">
        <f>'Funding Process Tracking'!W69</f>
        <v>100</v>
      </c>
      <c r="D67" s="21"/>
      <c r="E67" s="22"/>
      <c r="F67" s="34">
        <f t="shared" si="0"/>
        <v>100</v>
      </c>
      <c r="G67" s="32"/>
      <c r="H67" s="32">
        <f t="shared" si="1"/>
        <v>100</v>
      </c>
      <c r="I67" s="1" t="s">
        <v>324</v>
      </c>
    </row>
    <row r="68" spans="1:11" x14ac:dyDescent="0.2">
      <c r="A68" s="13" t="s">
        <v>30</v>
      </c>
      <c r="B68" s="79">
        <f>'Funding Process Tracking'!R70</f>
        <v>3000</v>
      </c>
      <c r="C68" s="30">
        <f>'Funding Process Tracking'!W70</f>
        <v>1800</v>
      </c>
      <c r="D68" s="21"/>
      <c r="E68" s="22"/>
      <c r="F68" s="34">
        <f t="shared" si="0"/>
        <v>1800</v>
      </c>
      <c r="G68" s="32"/>
      <c r="H68" s="32">
        <f t="shared" si="1"/>
        <v>1800</v>
      </c>
      <c r="I68" s="1" t="s">
        <v>324</v>
      </c>
    </row>
    <row r="69" spans="1:11" ht="25.5" x14ac:dyDescent="0.2">
      <c r="A69" s="13" t="s">
        <v>31</v>
      </c>
      <c r="B69" s="79">
        <f>'Funding Process Tracking'!R71</f>
        <v>0</v>
      </c>
      <c r="C69" s="30">
        <f>'Funding Process Tracking'!W71</f>
        <v>0</v>
      </c>
      <c r="D69" s="21"/>
      <c r="E69" s="22"/>
      <c r="F69" s="34">
        <f t="shared" ref="F69:F132" si="2">C69-D69-E69</f>
        <v>0</v>
      </c>
      <c r="G69" s="32"/>
      <c r="H69" s="32">
        <f t="shared" ref="H69:H132" si="3">SUM(F69:G69)</f>
        <v>0</v>
      </c>
      <c r="I69" s="1" t="s">
        <v>324</v>
      </c>
    </row>
    <row r="70" spans="1:11" ht="25.5" x14ac:dyDescent="0.2">
      <c r="A70" s="13" t="s">
        <v>32</v>
      </c>
      <c r="B70" s="79">
        <f>'Funding Process Tracking'!R72</f>
        <v>12000</v>
      </c>
      <c r="C70" s="30">
        <f>'Funding Process Tracking'!W72</f>
        <v>2000</v>
      </c>
      <c r="D70" s="21"/>
      <c r="E70" s="22"/>
      <c r="F70" s="34">
        <f t="shared" si="2"/>
        <v>2000</v>
      </c>
      <c r="G70" s="32"/>
      <c r="H70" s="32">
        <f t="shared" si="3"/>
        <v>2000</v>
      </c>
      <c r="I70" s="8" t="s">
        <v>324</v>
      </c>
    </row>
    <row r="71" spans="1:11" ht="25.5" x14ac:dyDescent="0.2">
      <c r="A71" s="13" t="s">
        <v>129</v>
      </c>
      <c r="B71" s="79">
        <f>'Funding Process Tracking'!R73</f>
        <v>500</v>
      </c>
      <c r="C71" s="30">
        <f>'Funding Process Tracking'!W73</f>
        <v>100</v>
      </c>
      <c r="D71" s="21"/>
      <c r="E71" s="22"/>
      <c r="F71" s="34">
        <f t="shared" si="2"/>
        <v>100</v>
      </c>
      <c r="G71" s="32"/>
      <c r="H71" s="32">
        <f t="shared" si="3"/>
        <v>100</v>
      </c>
      <c r="I71" s="1" t="s">
        <v>324</v>
      </c>
    </row>
    <row r="72" spans="1:11" ht="38.25" x14ac:dyDescent="0.2">
      <c r="A72" s="13" t="s">
        <v>192</v>
      </c>
      <c r="B72" s="79">
        <f>'Funding Process Tracking'!R74</f>
        <v>1800</v>
      </c>
      <c r="C72" s="30">
        <f>'Funding Process Tracking'!W74</f>
        <v>800</v>
      </c>
      <c r="D72" s="21">
        <f>C72*0.2</f>
        <v>160</v>
      </c>
      <c r="E72" s="22"/>
      <c r="F72" s="34">
        <f t="shared" si="2"/>
        <v>640</v>
      </c>
      <c r="G72" s="32"/>
      <c r="H72" s="32">
        <f t="shared" si="3"/>
        <v>640</v>
      </c>
      <c r="I72" s="1" t="s">
        <v>324</v>
      </c>
    </row>
    <row r="73" spans="1:11" x14ac:dyDescent="0.2">
      <c r="A73" s="12" t="s">
        <v>115</v>
      </c>
      <c r="B73" s="79">
        <f>'Funding Process Tracking'!R75</f>
        <v>5300</v>
      </c>
      <c r="C73" s="30">
        <f>'Funding Process Tracking'!W75</f>
        <v>1600</v>
      </c>
      <c r="D73" s="21"/>
      <c r="E73" s="22"/>
      <c r="F73" s="34">
        <f t="shared" si="2"/>
        <v>1600</v>
      </c>
      <c r="G73" s="32">
        <v>600</v>
      </c>
      <c r="H73" s="32">
        <f t="shared" si="3"/>
        <v>2200</v>
      </c>
      <c r="I73" s="1" t="s">
        <v>324</v>
      </c>
      <c r="J73" s="1" t="s">
        <v>324</v>
      </c>
    </row>
    <row r="74" spans="1:11" x14ac:dyDescent="0.2">
      <c r="A74" s="28" t="s">
        <v>263</v>
      </c>
      <c r="B74" s="79">
        <f>'Funding Process Tracking'!R76</f>
        <v>150</v>
      </c>
      <c r="C74" s="30">
        <f>'Funding Process Tracking'!W76</f>
        <v>150</v>
      </c>
      <c r="D74" s="21"/>
      <c r="E74" s="22"/>
      <c r="F74" s="34">
        <f t="shared" si="2"/>
        <v>150</v>
      </c>
      <c r="G74" s="32"/>
      <c r="H74" s="32">
        <f t="shared" si="3"/>
        <v>150</v>
      </c>
      <c r="I74" s="1" t="s">
        <v>324</v>
      </c>
    </row>
    <row r="75" spans="1:11" x14ac:dyDescent="0.2">
      <c r="A75" s="28" t="s">
        <v>255</v>
      </c>
      <c r="B75" s="79">
        <f>'Funding Process Tracking'!R77</f>
        <v>0</v>
      </c>
      <c r="C75" s="30">
        <f>'Funding Process Tracking'!W77</f>
        <v>0</v>
      </c>
      <c r="D75" s="21"/>
      <c r="E75" s="22"/>
      <c r="F75" s="34">
        <f t="shared" si="2"/>
        <v>0</v>
      </c>
      <c r="G75" s="32"/>
      <c r="H75" s="32">
        <f t="shared" si="3"/>
        <v>0</v>
      </c>
      <c r="I75" s="1" t="s">
        <v>324</v>
      </c>
      <c r="K75" s="110"/>
    </row>
    <row r="76" spans="1:11" ht="51" x14ac:dyDescent="0.2">
      <c r="A76" s="13" t="s">
        <v>33</v>
      </c>
      <c r="B76" s="79">
        <f>'Funding Process Tracking'!R78</f>
        <v>4000</v>
      </c>
      <c r="C76" s="30">
        <f>'Funding Process Tracking'!W78</f>
        <v>4000</v>
      </c>
      <c r="D76" s="21"/>
      <c r="E76" s="22"/>
      <c r="F76" s="34">
        <f t="shared" si="2"/>
        <v>4000</v>
      </c>
      <c r="G76" s="32"/>
      <c r="H76" s="32">
        <f t="shared" si="3"/>
        <v>4000</v>
      </c>
      <c r="I76" s="1" t="s">
        <v>324</v>
      </c>
    </row>
    <row r="77" spans="1:11" x14ac:dyDescent="0.2">
      <c r="A77" s="13" t="s">
        <v>34</v>
      </c>
      <c r="B77" s="79">
        <f>'Funding Process Tracking'!R79</f>
        <v>12000</v>
      </c>
      <c r="C77" s="30">
        <f>'Funding Process Tracking'!W79</f>
        <v>5000</v>
      </c>
      <c r="D77" s="21"/>
      <c r="E77" s="22"/>
      <c r="F77" s="34">
        <f t="shared" si="2"/>
        <v>5000</v>
      </c>
      <c r="G77" s="32"/>
      <c r="H77" s="32">
        <f t="shared" si="3"/>
        <v>5000</v>
      </c>
      <c r="I77" s="1" t="s">
        <v>324</v>
      </c>
    </row>
    <row r="78" spans="1:11" ht="25.5" x14ac:dyDescent="0.2">
      <c r="A78" s="13" t="s">
        <v>35</v>
      </c>
      <c r="B78" s="79">
        <f>'Funding Process Tracking'!R80</f>
        <v>1500</v>
      </c>
      <c r="C78" s="30">
        <f>'Funding Process Tracking'!W80</f>
        <v>0</v>
      </c>
      <c r="D78" s="21"/>
      <c r="E78" s="22"/>
      <c r="F78" s="34">
        <f t="shared" si="2"/>
        <v>0</v>
      </c>
      <c r="G78" s="32">
        <v>100</v>
      </c>
      <c r="H78" s="32">
        <f t="shared" si="3"/>
        <v>100</v>
      </c>
      <c r="I78" s="1" t="s">
        <v>324</v>
      </c>
    </row>
    <row r="79" spans="1:11" ht="51" x14ac:dyDescent="0.2">
      <c r="A79" s="13" t="s">
        <v>253</v>
      </c>
      <c r="B79" s="79">
        <f>'Funding Process Tracking'!R81</f>
        <v>4000</v>
      </c>
      <c r="C79" s="30">
        <f>'Funding Process Tracking'!W81</f>
        <v>4000</v>
      </c>
      <c r="D79" s="21"/>
      <c r="E79" s="22"/>
      <c r="F79" s="34">
        <f t="shared" si="2"/>
        <v>4000</v>
      </c>
      <c r="G79" s="32"/>
      <c r="H79" s="32">
        <f t="shared" si="3"/>
        <v>4000</v>
      </c>
      <c r="I79" s="1" t="s">
        <v>324</v>
      </c>
    </row>
    <row r="80" spans="1:11" x14ac:dyDescent="0.2">
      <c r="A80" s="26" t="s">
        <v>272</v>
      </c>
      <c r="B80" s="79">
        <f>'Funding Process Tracking'!R82</f>
        <v>550</v>
      </c>
      <c r="C80" s="30">
        <f>'Funding Process Tracking'!W82</f>
        <v>500</v>
      </c>
      <c r="D80" s="21"/>
      <c r="E80" s="22"/>
      <c r="F80" s="34">
        <f t="shared" si="2"/>
        <v>500</v>
      </c>
      <c r="G80" s="32"/>
      <c r="H80" s="32">
        <f t="shared" si="3"/>
        <v>500</v>
      </c>
      <c r="I80" s="1" t="s">
        <v>324</v>
      </c>
    </row>
    <row r="81" spans="1:10" ht="25.5" x14ac:dyDescent="0.2">
      <c r="A81" s="13" t="s">
        <v>36</v>
      </c>
      <c r="B81" s="79">
        <f>'Funding Process Tracking'!R83</f>
        <v>5048</v>
      </c>
      <c r="C81" s="30">
        <f>'Funding Process Tracking'!W83</f>
        <v>1200</v>
      </c>
      <c r="D81" s="21"/>
      <c r="E81" s="22"/>
      <c r="F81" s="34">
        <f t="shared" si="2"/>
        <v>1200</v>
      </c>
      <c r="G81" s="32"/>
      <c r="H81" s="32">
        <f t="shared" si="3"/>
        <v>1200</v>
      </c>
      <c r="I81" s="1" t="s">
        <v>324</v>
      </c>
    </row>
    <row r="82" spans="1:10" ht="38.25" x14ac:dyDescent="0.2">
      <c r="A82" s="13" t="s">
        <v>174</v>
      </c>
      <c r="B82" s="79">
        <f>'Funding Process Tracking'!R84</f>
        <v>2800</v>
      </c>
      <c r="C82" s="30">
        <f>'Funding Process Tracking'!W84</f>
        <v>2800</v>
      </c>
      <c r="D82" s="21">
        <f>C82*0.2</f>
        <v>560</v>
      </c>
      <c r="E82" s="22"/>
      <c r="F82" s="34">
        <f t="shared" si="2"/>
        <v>2240</v>
      </c>
      <c r="G82" s="32"/>
      <c r="H82" s="32">
        <f t="shared" si="3"/>
        <v>2240</v>
      </c>
      <c r="I82" s="1" t="s">
        <v>324</v>
      </c>
    </row>
    <row r="83" spans="1:10" x14ac:dyDescent="0.2">
      <c r="A83" s="13" t="s">
        <v>37</v>
      </c>
      <c r="B83" s="79">
        <f>'Funding Process Tracking'!R85</f>
        <v>8500</v>
      </c>
      <c r="C83" s="30">
        <f>'Funding Process Tracking'!W85</f>
        <v>8500</v>
      </c>
      <c r="D83" s="21"/>
      <c r="E83" s="22"/>
      <c r="F83" s="34">
        <f t="shared" si="2"/>
        <v>8500</v>
      </c>
      <c r="G83" s="32"/>
      <c r="H83" s="32">
        <f t="shared" si="3"/>
        <v>8500</v>
      </c>
      <c r="I83" s="1" t="s">
        <v>324</v>
      </c>
    </row>
    <row r="84" spans="1:10" x14ac:dyDescent="0.2">
      <c r="A84" s="13" t="s">
        <v>38</v>
      </c>
      <c r="B84" s="79">
        <f>'Funding Process Tracking'!R86</f>
        <v>2000</v>
      </c>
      <c r="C84" s="30">
        <f>'Funding Process Tracking'!W86</f>
        <v>1100</v>
      </c>
      <c r="D84" s="21">
        <f>C84*0.2</f>
        <v>220</v>
      </c>
      <c r="E84" s="22"/>
      <c r="F84" s="34">
        <f t="shared" si="2"/>
        <v>880</v>
      </c>
      <c r="G84" s="32"/>
      <c r="H84" s="32">
        <f t="shared" si="3"/>
        <v>880</v>
      </c>
      <c r="I84" s="1" t="s">
        <v>324</v>
      </c>
    </row>
    <row r="85" spans="1:10" x14ac:dyDescent="0.2">
      <c r="A85" s="26" t="s">
        <v>292</v>
      </c>
      <c r="B85" s="79">
        <f>'Funding Process Tracking'!R87</f>
        <v>500</v>
      </c>
      <c r="C85" s="30">
        <f>'Funding Process Tracking'!W87</f>
        <v>500</v>
      </c>
      <c r="D85" s="21"/>
      <c r="E85" s="22">
        <f>C85*0.4</f>
        <v>200</v>
      </c>
      <c r="F85" s="34">
        <f t="shared" si="2"/>
        <v>300</v>
      </c>
      <c r="G85" s="32"/>
      <c r="H85" s="32">
        <f t="shared" si="3"/>
        <v>300</v>
      </c>
      <c r="I85" s="1" t="s">
        <v>324</v>
      </c>
    </row>
    <row r="86" spans="1:10" ht="38.25" x14ac:dyDescent="0.2">
      <c r="A86" s="26" t="s">
        <v>210</v>
      </c>
      <c r="B86" s="79">
        <f>'Funding Process Tracking'!R88</f>
        <v>2550</v>
      </c>
      <c r="C86" s="30">
        <f>'Funding Process Tracking'!W88</f>
        <v>1250</v>
      </c>
      <c r="D86" s="21"/>
      <c r="E86" s="22"/>
      <c r="F86" s="34">
        <f t="shared" si="2"/>
        <v>1250</v>
      </c>
      <c r="G86" s="32"/>
      <c r="H86" s="32">
        <f t="shared" si="3"/>
        <v>1250</v>
      </c>
      <c r="I86" s="1" t="s">
        <v>324</v>
      </c>
    </row>
    <row r="87" spans="1:10" x14ac:dyDescent="0.2">
      <c r="A87" s="13" t="s">
        <v>39</v>
      </c>
      <c r="B87" s="79">
        <f>'Funding Process Tracking'!R89</f>
        <v>16500</v>
      </c>
      <c r="C87" s="30">
        <f>'Funding Process Tracking'!W89</f>
        <v>12000</v>
      </c>
      <c r="D87" s="21">
        <f>C87*0.2</f>
        <v>2400</v>
      </c>
      <c r="E87" s="22"/>
      <c r="F87" s="34">
        <f t="shared" si="2"/>
        <v>9600</v>
      </c>
      <c r="G87" s="32">
        <v>0</v>
      </c>
      <c r="H87" s="32">
        <f t="shared" si="3"/>
        <v>9600</v>
      </c>
      <c r="I87" s="1" t="s">
        <v>324</v>
      </c>
      <c r="J87" s="1" t="s">
        <v>324</v>
      </c>
    </row>
    <row r="88" spans="1:10" ht="25.5" x14ac:dyDescent="0.2">
      <c r="A88" s="26" t="s">
        <v>264</v>
      </c>
      <c r="B88" s="79">
        <f>'Funding Process Tracking'!R90</f>
        <v>2464</v>
      </c>
      <c r="C88" s="30">
        <f>'Funding Process Tracking'!W90</f>
        <v>500</v>
      </c>
      <c r="D88" s="21"/>
      <c r="E88" s="22"/>
      <c r="F88" s="34">
        <f t="shared" si="2"/>
        <v>500</v>
      </c>
      <c r="G88" s="32">
        <v>250</v>
      </c>
      <c r="H88" s="32">
        <f t="shared" si="3"/>
        <v>750</v>
      </c>
      <c r="I88" s="1" t="s">
        <v>324</v>
      </c>
      <c r="J88" s="1" t="s">
        <v>324</v>
      </c>
    </row>
    <row r="89" spans="1:10" x14ac:dyDescent="0.2">
      <c r="A89" s="13" t="s">
        <v>40</v>
      </c>
      <c r="B89" s="79">
        <f>'Funding Process Tracking'!R91</f>
        <v>16500</v>
      </c>
      <c r="C89" s="30">
        <f>'Funding Process Tracking'!W91</f>
        <v>15000</v>
      </c>
      <c r="D89" s="21"/>
      <c r="E89" s="22"/>
      <c r="F89" s="34">
        <f t="shared" si="2"/>
        <v>15000</v>
      </c>
      <c r="G89" s="32"/>
      <c r="H89" s="32">
        <f t="shared" si="3"/>
        <v>15000</v>
      </c>
      <c r="I89" s="1" t="s">
        <v>324</v>
      </c>
    </row>
    <row r="90" spans="1:10" ht="25.5" x14ac:dyDescent="0.2">
      <c r="A90" s="26" t="s">
        <v>254</v>
      </c>
      <c r="B90" s="79">
        <f>'Funding Process Tracking'!R92</f>
        <v>2000</v>
      </c>
      <c r="C90" s="30">
        <f>'Funding Process Tracking'!W92</f>
        <v>0</v>
      </c>
      <c r="D90" s="21"/>
      <c r="E90" s="22"/>
      <c r="F90" s="34">
        <f t="shared" si="2"/>
        <v>0</v>
      </c>
      <c r="G90" s="32"/>
      <c r="H90" s="32">
        <f t="shared" si="3"/>
        <v>0</v>
      </c>
      <c r="I90" s="1" t="s">
        <v>324</v>
      </c>
    </row>
    <row r="91" spans="1:10" ht="25.5" x14ac:dyDescent="0.2">
      <c r="A91" s="13" t="s">
        <v>41</v>
      </c>
      <c r="B91" s="79">
        <f>'Funding Process Tracking'!R93</f>
        <v>1500</v>
      </c>
      <c r="C91" s="30">
        <f>'Funding Process Tracking'!W93</f>
        <v>100</v>
      </c>
      <c r="D91" s="21"/>
      <c r="E91" s="22"/>
      <c r="F91" s="34">
        <f t="shared" si="2"/>
        <v>100</v>
      </c>
      <c r="G91" s="32"/>
      <c r="H91" s="32">
        <f t="shared" si="3"/>
        <v>100</v>
      </c>
      <c r="I91" s="1" t="s">
        <v>324</v>
      </c>
    </row>
    <row r="92" spans="1:10" x14ac:dyDescent="0.2">
      <c r="A92" s="13" t="s">
        <v>288</v>
      </c>
      <c r="B92" s="79">
        <f>'Funding Process Tracking'!R94</f>
        <v>3800</v>
      </c>
      <c r="C92" s="30">
        <f>'Funding Process Tracking'!W94</f>
        <v>500</v>
      </c>
      <c r="D92" s="21"/>
      <c r="E92" s="22"/>
      <c r="F92" s="34">
        <f t="shared" si="2"/>
        <v>500</v>
      </c>
      <c r="G92" s="32">
        <v>250</v>
      </c>
      <c r="H92" s="32">
        <f t="shared" si="3"/>
        <v>750</v>
      </c>
      <c r="I92" s="1" t="s">
        <v>324</v>
      </c>
      <c r="J92" s="1" t="s">
        <v>324</v>
      </c>
    </row>
    <row r="93" spans="1:10" ht="38.25" x14ac:dyDescent="0.2">
      <c r="A93" s="26" t="s">
        <v>214</v>
      </c>
      <c r="B93" s="79">
        <f>'Funding Process Tracking'!R95</f>
        <v>0</v>
      </c>
      <c r="C93" s="30">
        <f>'Funding Process Tracking'!W95</f>
        <v>0</v>
      </c>
      <c r="D93" s="21"/>
      <c r="E93" s="22"/>
      <c r="F93" s="34">
        <f t="shared" si="2"/>
        <v>0</v>
      </c>
      <c r="G93" s="32"/>
      <c r="H93" s="32">
        <f t="shared" si="3"/>
        <v>0</v>
      </c>
      <c r="I93" s="1" t="s">
        <v>324</v>
      </c>
    </row>
    <row r="94" spans="1:10" ht="25.5" x14ac:dyDescent="0.2">
      <c r="A94" s="13" t="s">
        <v>42</v>
      </c>
      <c r="B94" s="79">
        <f>'Funding Process Tracking'!R96</f>
        <v>3500</v>
      </c>
      <c r="C94" s="30">
        <f>'Funding Process Tracking'!W96</f>
        <v>3000</v>
      </c>
      <c r="D94" s="21"/>
      <c r="E94" s="22"/>
      <c r="F94" s="34">
        <f t="shared" si="2"/>
        <v>3000</v>
      </c>
      <c r="G94" s="32"/>
      <c r="H94" s="32">
        <f t="shared" si="3"/>
        <v>3000</v>
      </c>
      <c r="I94" s="1" t="s">
        <v>324</v>
      </c>
    </row>
    <row r="95" spans="1:10" x14ac:dyDescent="0.2">
      <c r="A95" s="13" t="s">
        <v>43</v>
      </c>
      <c r="B95" s="79">
        <f>'Funding Process Tracking'!R97</f>
        <v>18000</v>
      </c>
      <c r="C95" s="30">
        <f>'Funding Process Tracking'!W97</f>
        <v>15000</v>
      </c>
      <c r="D95" s="21"/>
      <c r="E95" s="22"/>
      <c r="F95" s="34">
        <f t="shared" si="2"/>
        <v>15000</v>
      </c>
      <c r="G95" s="32"/>
      <c r="H95" s="32">
        <f t="shared" si="3"/>
        <v>15000</v>
      </c>
      <c r="I95" s="1" t="s">
        <v>324</v>
      </c>
    </row>
    <row r="96" spans="1:10" ht="25.5" x14ac:dyDescent="0.2">
      <c r="A96" s="26" t="s">
        <v>207</v>
      </c>
      <c r="B96" s="79">
        <f>'Funding Process Tracking'!R98</f>
        <v>750</v>
      </c>
      <c r="C96" s="30">
        <f>'Funding Process Tracking'!W98</f>
        <v>750</v>
      </c>
      <c r="D96" s="21">
        <f>C96*0.2</f>
        <v>150</v>
      </c>
      <c r="E96" s="22"/>
      <c r="F96" s="34">
        <f t="shared" si="2"/>
        <v>600</v>
      </c>
      <c r="G96" s="32"/>
      <c r="H96" s="32">
        <f t="shared" si="3"/>
        <v>600</v>
      </c>
      <c r="I96" s="1" t="s">
        <v>324</v>
      </c>
    </row>
    <row r="97" spans="1:10" x14ac:dyDescent="0.2">
      <c r="A97" s="13" t="s">
        <v>44</v>
      </c>
      <c r="B97" s="79">
        <f>'Funding Process Tracking'!R99</f>
        <v>8000</v>
      </c>
      <c r="C97" s="30">
        <f>'Funding Process Tracking'!W99</f>
        <v>7000</v>
      </c>
      <c r="D97" s="21">
        <f>C97*0.2</f>
        <v>1400</v>
      </c>
      <c r="E97" s="22"/>
      <c r="F97" s="34">
        <f t="shared" si="2"/>
        <v>5600</v>
      </c>
      <c r="G97" s="32"/>
      <c r="H97" s="32">
        <f t="shared" si="3"/>
        <v>5600</v>
      </c>
      <c r="I97" s="1" t="s">
        <v>324</v>
      </c>
    </row>
    <row r="98" spans="1:10" x14ac:dyDescent="0.2">
      <c r="A98" s="26" t="s">
        <v>259</v>
      </c>
      <c r="B98" s="79">
        <f>'Funding Process Tracking'!R100</f>
        <v>1000</v>
      </c>
      <c r="C98" s="30">
        <f>'Funding Process Tracking'!W100</f>
        <v>100</v>
      </c>
      <c r="D98" s="21"/>
      <c r="E98" s="22"/>
      <c r="F98" s="34">
        <f t="shared" si="2"/>
        <v>100</v>
      </c>
      <c r="G98" s="32"/>
      <c r="H98" s="32">
        <f t="shared" si="3"/>
        <v>100</v>
      </c>
      <c r="I98" s="1" t="s">
        <v>324</v>
      </c>
    </row>
    <row r="99" spans="1:10" ht="25.5" x14ac:dyDescent="0.2">
      <c r="A99" s="13" t="s">
        <v>45</v>
      </c>
      <c r="B99" s="79">
        <f>'Funding Process Tracking'!R101</f>
        <v>2025</v>
      </c>
      <c r="C99" s="30">
        <f>'Funding Process Tracking'!W101</f>
        <v>2000</v>
      </c>
      <c r="D99" s="21"/>
      <c r="E99" s="22"/>
      <c r="F99" s="34">
        <f t="shared" si="2"/>
        <v>2000</v>
      </c>
      <c r="G99" s="32"/>
      <c r="H99" s="32">
        <f t="shared" si="3"/>
        <v>2000</v>
      </c>
      <c r="I99" s="1" t="s">
        <v>324</v>
      </c>
    </row>
    <row r="100" spans="1:10" x14ac:dyDescent="0.2">
      <c r="A100" s="13" t="s">
        <v>46</v>
      </c>
      <c r="B100" s="79">
        <f>'Funding Process Tracking'!R102</f>
        <v>5000</v>
      </c>
      <c r="C100" s="30">
        <f>'Funding Process Tracking'!W102</f>
        <v>5000</v>
      </c>
      <c r="D100" s="21"/>
      <c r="E100" s="22"/>
      <c r="F100" s="34">
        <f t="shared" si="2"/>
        <v>5000</v>
      </c>
      <c r="G100" s="32"/>
      <c r="H100" s="32">
        <f t="shared" si="3"/>
        <v>5000</v>
      </c>
      <c r="I100" s="1" t="s">
        <v>324</v>
      </c>
    </row>
    <row r="101" spans="1:10" ht="38.25" x14ac:dyDescent="0.2">
      <c r="A101" s="26" t="s">
        <v>204</v>
      </c>
      <c r="B101" s="79">
        <f>'Funding Process Tracking'!R103</f>
        <v>300</v>
      </c>
      <c r="C101" s="30">
        <f>'Funding Process Tracking'!W103</f>
        <v>500</v>
      </c>
      <c r="D101" s="21"/>
      <c r="E101" s="22"/>
      <c r="F101" s="34">
        <f t="shared" si="2"/>
        <v>500</v>
      </c>
      <c r="G101" s="32"/>
      <c r="H101" s="32">
        <f t="shared" si="3"/>
        <v>500</v>
      </c>
      <c r="I101" s="1" t="s">
        <v>324</v>
      </c>
    </row>
    <row r="102" spans="1:10" x14ac:dyDescent="0.2">
      <c r="A102" s="26" t="s">
        <v>278</v>
      </c>
      <c r="B102" s="79">
        <f>'Funding Process Tracking'!R104</f>
        <v>10000</v>
      </c>
      <c r="C102" s="30">
        <f>'Funding Process Tracking'!W104</f>
        <v>500</v>
      </c>
      <c r="D102" s="21"/>
      <c r="E102" s="22"/>
      <c r="F102" s="34">
        <f t="shared" si="2"/>
        <v>500</v>
      </c>
      <c r="G102" s="32"/>
      <c r="H102" s="32">
        <f t="shared" si="3"/>
        <v>500</v>
      </c>
      <c r="I102" s="1" t="s">
        <v>324</v>
      </c>
    </row>
    <row r="103" spans="1:10" x14ac:dyDescent="0.2">
      <c r="A103" s="13" t="s">
        <v>47</v>
      </c>
      <c r="B103" s="79">
        <f>'Funding Process Tracking'!R105</f>
        <v>9600</v>
      </c>
      <c r="C103" s="30">
        <f>'Funding Process Tracking'!W105</f>
        <v>2500</v>
      </c>
      <c r="D103" s="21"/>
      <c r="E103" s="22"/>
      <c r="F103" s="34">
        <f t="shared" si="2"/>
        <v>2500</v>
      </c>
      <c r="G103" s="32"/>
      <c r="H103" s="32">
        <f t="shared" si="3"/>
        <v>2500</v>
      </c>
      <c r="I103" s="1" t="s">
        <v>324</v>
      </c>
    </row>
    <row r="104" spans="1:10" x14ac:dyDescent="0.2">
      <c r="A104" s="26" t="s">
        <v>241</v>
      </c>
      <c r="B104" s="79">
        <f>'Funding Process Tracking'!R106</f>
        <v>204.81</v>
      </c>
      <c r="C104" s="30">
        <f>'Funding Process Tracking'!W106</f>
        <v>0</v>
      </c>
      <c r="D104" s="21"/>
      <c r="E104" s="22"/>
      <c r="F104" s="34">
        <f t="shared" si="2"/>
        <v>0</v>
      </c>
      <c r="G104" s="32"/>
      <c r="H104" s="32">
        <f t="shared" si="3"/>
        <v>0</v>
      </c>
      <c r="I104" s="1" t="s">
        <v>324</v>
      </c>
    </row>
    <row r="105" spans="1:10" ht="51" x14ac:dyDescent="0.2">
      <c r="A105" s="13" t="s">
        <v>193</v>
      </c>
      <c r="B105" s="79">
        <f>'Funding Process Tracking'!R107</f>
        <v>400</v>
      </c>
      <c r="C105" s="30">
        <f>'Funding Process Tracking'!W107</f>
        <v>100</v>
      </c>
      <c r="D105" s="21"/>
      <c r="E105" s="22"/>
      <c r="F105" s="34">
        <f t="shared" si="2"/>
        <v>100</v>
      </c>
      <c r="G105" s="32"/>
      <c r="H105" s="32">
        <f t="shared" si="3"/>
        <v>100</v>
      </c>
      <c r="I105" s="1" t="s">
        <v>324</v>
      </c>
    </row>
    <row r="106" spans="1:10" x14ac:dyDescent="0.2">
      <c r="A106" s="26" t="s">
        <v>283</v>
      </c>
      <c r="B106" s="79">
        <f>'Funding Process Tracking'!R108</f>
        <v>0</v>
      </c>
      <c r="C106" s="30">
        <f>'Funding Process Tracking'!W108</f>
        <v>0</v>
      </c>
      <c r="D106" s="21"/>
      <c r="E106" s="22"/>
      <c r="F106" s="34">
        <f t="shared" si="2"/>
        <v>0</v>
      </c>
      <c r="G106" s="32"/>
      <c r="H106" s="32">
        <f t="shared" si="3"/>
        <v>0</v>
      </c>
      <c r="I106" s="1" t="s">
        <v>324</v>
      </c>
    </row>
    <row r="107" spans="1:10" ht="25.5" x14ac:dyDescent="0.2">
      <c r="A107" s="13" t="s">
        <v>48</v>
      </c>
      <c r="B107" s="79">
        <f>'Funding Process Tracking'!R109</f>
        <v>3000</v>
      </c>
      <c r="C107" s="30">
        <f>'Funding Process Tracking'!W109</f>
        <v>0</v>
      </c>
      <c r="D107" s="21"/>
      <c r="E107" s="22"/>
      <c r="F107" s="34">
        <f t="shared" si="2"/>
        <v>0</v>
      </c>
      <c r="G107" s="32">
        <v>200</v>
      </c>
      <c r="H107" s="32">
        <f t="shared" si="3"/>
        <v>200</v>
      </c>
      <c r="I107" s="1" t="s">
        <v>324</v>
      </c>
      <c r="J107" s="1" t="s">
        <v>324</v>
      </c>
    </row>
    <row r="108" spans="1:10" ht="25.5" x14ac:dyDescent="0.2">
      <c r="A108" s="13" t="s">
        <v>49</v>
      </c>
      <c r="B108" s="79">
        <f>'Funding Process Tracking'!R110</f>
        <v>7500</v>
      </c>
      <c r="C108" s="30">
        <f>'Funding Process Tracking'!W110</f>
        <v>6000</v>
      </c>
      <c r="D108" s="21"/>
      <c r="E108" s="22"/>
      <c r="F108" s="34">
        <f t="shared" si="2"/>
        <v>6000</v>
      </c>
      <c r="G108" s="32"/>
      <c r="H108" s="32">
        <f t="shared" si="3"/>
        <v>6000</v>
      </c>
      <c r="I108" s="1" t="s">
        <v>324</v>
      </c>
    </row>
    <row r="109" spans="1:10" ht="25.5" x14ac:dyDescent="0.2">
      <c r="A109" s="26" t="s">
        <v>233</v>
      </c>
      <c r="B109" s="79">
        <f>'Funding Process Tracking'!R111</f>
        <v>0</v>
      </c>
      <c r="C109" s="30">
        <f>'Funding Process Tracking'!W111</f>
        <v>0</v>
      </c>
      <c r="D109" s="21"/>
      <c r="E109" s="22"/>
      <c r="F109" s="34">
        <f t="shared" si="2"/>
        <v>0</v>
      </c>
      <c r="G109" s="32"/>
      <c r="H109" s="32">
        <f t="shared" si="3"/>
        <v>0</v>
      </c>
      <c r="I109" s="1" t="s">
        <v>324</v>
      </c>
    </row>
    <row r="110" spans="1:10" x14ac:dyDescent="0.2">
      <c r="A110" s="13" t="s">
        <v>50</v>
      </c>
      <c r="B110" s="79">
        <f>'Funding Process Tracking'!R112</f>
        <v>5000</v>
      </c>
      <c r="C110" s="30">
        <f>'Funding Process Tracking'!W112</f>
        <v>4000</v>
      </c>
      <c r="D110" s="21"/>
      <c r="E110" s="22"/>
      <c r="F110" s="34">
        <f t="shared" si="2"/>
        <v>4000</v>
      </c>
      <c r="G110" s="32"/>
      <c r="H110" s="32">
        <f t="shared" si="3"/>
        <v>4000</v>
      </c>
      <c r="I110" s="1" t="s">
        <v>324</v>
      </c>
    </row>
    <row r="111" spans="1:10" ht="25.5" x14ac:dyDescent="0.2">
      <c r="A111" s="12" t="s">
        <v>116</v>
      </c>
      <c r="B111" s="79">
        <f>'Funding Process Tracking'!R113</f>
        <v>3000</v>
      </c>
      <c r="C111" s="30">
        <f>'Funding Process Tracking'!W113</f>
        <v>1000</v>
      </c>
      <c r="D111" s="21"/>
      <c r="E111" s="22"/>
      <c r="F111" s="34">
        <f t="shared" si="2"/>
        <v>1000</v>
      </c>
      <c r="G111" s="32"/>
      <c r="H111" s="32">
        <f t="shared" si="3"/>
        <v>1000</v>
      </c>
      <c r="I111" s="1" t="s">
        <v>324</v>
      </c>
    </row>
    <row r="112" spans="1:10" x14ac:dyDescent="0.2">
      <c r="A112" s="28" t="s">
        <v>141</v>
      </c>
      <c r="B112" s="79">
        <f>'Funding Process Tracking'!R114</f>
        <v>300</v>
      </c>
      <c r="C112" s="30">
        <f>'Funding Process Tracking'!W114</f>
        <v>150</v>
      </c>
      <c r="D112" s="21">
        <f>C112*0.2</f>
        <v>30</v>
      </c>
      <c r="E112" s="22"/>
      <c r="F112" s="34">
        <f t="shared" si="2"/>
        <v>120</v>
      </c>
      <c r="G112" s="32"/>
      <c r="H112" s="32">
        <f t="shared" si="3"/>
        <v>120</v>
      </c>
      <c r="I112" s="1" t="s">
        <v>324</v>
      </c>
    </row>
    <row r="113" spans="1:10" ht="25.5" x14ac:dyDescent="0.2">
      <c r="A113" s="28" t="s">
        <v>180</v>
      </c>
      <c r="B113" s="79">
        <f>'Funding Process Tracking'!R115</f>
        <v>2000</v>
      </c>
      <c r="C113" s="30">
        <f>'Funding Process Tracking'!W115</f>
        <v>0</v>
      </c>
      <c r="D113" s="21"/>
      <c r="E113" s="22"/>
      <c r="F113" s="34">
        <f t="shared" si="2"/>
        <v>0</v>
      </c>
      <c r="G113" s="32">
        <v>1125</v>
      </c>
      <c r="H113" s="32">
        <f t="shared" si="3"/>
        <v>1125</v>
      </c>
      <c r="I113" s="1" t="s">
        <v>324</v>
      </c>
      <c r="J113" s="1" t="s">
        <v>324</v>
      </c>
    </row>
    <row r="114" spans="1:10" ht="25.5" x14ac:dyDescent="0.2">
      <c r="A114" s="28" t="s">
        <v>158</v>
      </c>
      <c r="B114" s="79">
        <f>'Funding Process Tracking'!R116</f>
        <v>2300</v>
      </c>
      <c r="C114" s="30">
        <f>'Funding Process Tracking'!W116</f>
        <v>500</v>
      </c>
      <c r="D114" s="21"/>
      <c r="E114" s="22"/>
      <c r="F114" s="34">
        <f t="shared" si="2"/>
        <v>500</v>
      </c>
      <c r="G114" s="32">
        <v>-240</v>
      </c>
      <c r="H114" s="32">
        <f t="shared" si="3"/>
        <v>260</v>
      </c>
      <c r="I114" s="1" t="s">
        <v>324</v>
      </c>
      <c r="J114" s="1" t="s">
        <v>324</v>
      </c>
    </row>
    <row r="115" spans="1:10" ht="25.5" x14ac:dyDescent="0.2">
      <c r="A115" s="13" t="s">
        <v>51</v>
      </c>
      <c r="B115" s="79">
        <f>'Funding Process Tracking'!R117</f>
        <v>5000</v>
      </c>
      <c r="C115" s="30">
        <f>'Funding Process Tracking'!W117</f>
        <v>3500</v>
      </c>
      <c r="D115" s="21"/>
      <c r="E115" s="22"/>
      <c r="F115" s="34">
        <f t="shared" si="2"/>
        <v>3500</v>
      </c>
      <c r="G115" s="32"/>
      <c r="H115" s="32">
        <f t="shared" si="3"/>
        <v>3500</v>
      </c>
      <c r="I115" s="1" t="s">
        <v>324</v>
      </c>
    </row>
    <row r="116" spans="1:10" ht="25.5" x14ac:dyDescent="0.2">
      <c r="A116" s="13" t="s">
        <v>52</v>
      </c>
      <c r="B116" s="79">
        <f>'Funding Process Tracking'!R118</f>
        <v>3000</v>
      </c>
      <c r="C116" s="30">
        <f>'Funding Process Tracking'!W118</f>
        <v>1800</v>
      </c>
      <c r="D116" s="21">
        <f>C116*0.2</f>
        <v>360</v>
      </c>
      <c r="E116" s="22"/>
      <c r="F116" s="34">
        <f t="shared" si="2"/>
        <v>1440</v>
      </c>
      <c r="G116" s="32">
        <v>0</v>
      </c>
      <c r="H116" s="32">
        <f t="shared" si="3"/>
        <v>1440</v>
      </c>
      <c r="I116" s="1" t="s">
        <v>324</v>
      </c>
      <c r="J116" s="1" t="s">
        <v>324</v>
      </c>
    </row>
    <row r="117" spans="1:10" ht="25.5" x14ac:dyDescent="0.2">
      <c r="A117" s="26" t="s">
        <v>137</v>
      </c>
      <c r="B117" s="79">
        <f>'Funding Process Tracking'!R119</f>
        <v>1000</v>
      </c>
      <c r="C117" s="30">
        <f>'Funding Process Tracking'!W119</f>
        <v>950</v>
      </c>
      <c r="D117" s="21"/>
      <c r="E117" s="22"/>
      <c r="F117" s="34">
        <f t="shared" si="2"/>
        <v>950</v>
      </c>
      <c r="G117" s="32"/>
      <c r="H117" s="32">
        <f t="shared" si="3"/>
        <v>950</v>
      </c>
      <c r="I117" s="1" t="s">
        <v>324</v>
      </c>
    </row>
    <row r="118" spans="1:10" x14ac:dyDescent="0.2">
      <c r="A118" s="26" t="s">
        <v>53</v>
      </c>
      <c r="B118" s="79">
        <f>'Funding Process Tracking'!R120</f>
        <v>2200</v>
      </c>
      <c r="C118" s="30">
        <f>'Funding Process Tracking'!W120</f>
        <v>2000</v>
      </c>
      <c r="D118" s="21"/>
      <c r="E118" s="22"/>
      <c r="F118" s="34">
        <f t="shared" si="2"/>
        <v>2000</v>
      </c>
      <c r="G118" s="32"/>
      <c r="H118" s="32">
        <f t="shared" si="3"/>
        <v>2000</v>
      </c>
      <c r="I118" s="1" t="s">
        <v>324</v>
      </c>
    </row>
    <row r="119" spans="1:10" x14ac:dyDescent="0.2">
      <c r="A119" s="28" t="s">
        <v>117</v>
      </c>
      <c r="B119" s="79">
        <f>'Funding Process Tracking'!R121</f>
        <v>1150</v>
      </c>
      <c r="C119" s="30">
        <f>'Funding Process Tracking'!W121</f>
        <v>0</v>
      </c>
      <c r="D119" s="21"/>
      <c r="E119" s="22"/>
      <c r="F119" s="34">
        <f t="shared" si="2"/>
        <v>0</v>
      </c>
      <c r="G119" s="32"/>
      <c r="H119" s="32">
        <f t="shared" si="3"/>
        <v>0</v>
      </c>
      <c r="I119" s="1" t="s">
        <v>324</v>
      </c>
    </row>
    <row r="120" spans="1:10" x14ac:dyDescent="0.2">
      <c r="A120" s="26" t="s">
        <v>142</v>
      </c>
      <c r="B120" s="79">
        <f>'Funding Process Tracking'!R122</f>
        <v>350</v>
      </c>
      <c r="C120" s="30">
        <f>'Funding Process Tracking'!W122</f>
        <v>0</v>
      </c>
      <c r="D120" s="21"/>
      <c r="E120" s="22"/>
      <c r="F120" s="34">
        <f t="shared" si="2"/>
        <v>0</v>
      </c>
      <c r="G120" s="32">
        <v>200</v>
      </c>
      <c r="H120" s="32">
        <f t="shared" si="3"/>
        <v>200</v>
      </c>
      <c r="I120" s="1" t="s">
        <v>324</v>
      </c>
      <c r="J120" s="1" t="s">
        <v>324</v>
      </c>
    </row>
    <row r="121" spans="1:10" x14ac:dyDescent="0.2">
      <c r="A121" s="26" t="s">
        <v>211</v>
      </c>
      <c r="B121" s="79">
        <f>'Funding Process Tracking'!R123</f>
        <v>0</v>
      </c>
      <c r="C121" s="30">
        <f>'Funding Process Tracking'!W123</f>
        <v>0</v>
      </c>
      <c r="D121" s="21"/>
      <c r="E121" s="22"/>
      <c r="F121" s="34">
        <f t="shared" si="2"/>
        <v>0</v>
      </c>
      <c r="G121" s="32"/>
      <c r="H121" s="32">
        <f t="shared" si="3"/>
        <v>0</v>
      </c>
      <c r="I121" s="1" t="s">
        <v>324</v>
      </c>
    </row>
    <row r="122" spans="1:10" x14ac:dyDescent="0.2">
      <c r="A122" s="26" t="s">
        <v>245</v>
      </c>
      <c r="B122" s="79">
        <f>'Funding Process Tracking'!R124</f>
        <v>1000</v>
      </c>
      <c r="C122" s="30">
        <f>'Funding Process Tracking'!W124</f>
        <v>500</v>
      </c>
      <c r="D122" s="21">
        <f>C122*0.2</f>
        <v>100</v>
      </c>
      <c r="E122" s="22"/>
      <c r="F122" s="34">
        <f t="shared" si="2"/>
        <v>400</v>
      </c>
      <c r="G122" s="32"/>
      <c r="H122" s="32">
        <f t="shared" si="3"/>
        <v>400</v>
      </c>
      <c r="I122" s="1" t="s">
        <v>324</v>
      </c>
    </row>
    <row r="123" spans="1:10" x14ac:dyDescent="0.2">
      <c r="A123" s="26" t="s">
        <v>252</v>
      </c>
      <c r="B123" s="79">
        <f>'Funding Process Tracking'!R125</f>
        <v>650</v>
      </c>
      <c r="C123" s="30">
        <f>'Funding Process Tracking'!W125</f>
        <v>0</v>
      </c>
      <c r="D123" s="21"/>
      <c r="E123" s="22"/>
      <c r="F123" s="34">
        <f t="shared" si="2"/>
        <v>0</v>
      </c>
      <c r="G123" s="32">
        <v>100</v>
      </c>
      <c r="H123" s="32">
        <f t="shared" si="3"/>
        <v>100</v>
      </c>
      <c r="I123" s="1" t="s">
        <v>324</v>
      </c>
      <c r="J123" s="1" t="s">
        <v>324</v>
      </c>
    </row>
    <row r="124" spans="1:10" ht="25.5" x14ac:dyDescent="0.2">
      <c r="A124" s="26" t="s">
        <v>54</v>
      </c>
      <c r="B124" s="79">
        <f>'Funding Process Tracking'!R126</f>
        <v>5000</v>
      </c>
      <c r="C124" s="30">
        <f>'Funding Process Tracking'!W126</f>
        <v>1100</v>
      </c>
      <c r="D124" s="21">
        <f>C124*0.2</f>
        <v>220</v>
      </c>
      <c r="E124" s="22"/>
      <c r="F124" s="34">
        <f t="shared" si="2"/>
        <v>880</v>
      </c>
      <c r="G124" s="32">
        <v>0</v>
      </c>
      <c r="H124" s="32">
        <f t="shared" si="3"/>
        <v>880</v>
      </c>
      <c r="I124" s="1" t="s">
        <v>324</v>
      </c>
      <c r="J124" s="1" t="s">
        <v>324</v>
      </c>
    </row>
    <row r="125" spans="1:10" x14ac:dyDescent="0.2">
      <c r="A125" s="26" t="s">
        <v>55</v>
      </c>
      <c r="B125" s="79">
        <f>'Funding Process Tracking'!R127</f>
        <v>15000</v>
      </c>
      <c r="C125" s="30">
        <f>'Funding Process Tracking'!W127</f>
        <v>2000</v>
      </c>
      <c r="D125" s="21">
        <f>C125*0.2</f>
        <v>400</v>
      </c>
      <c r="E125" s="22"/>
      <c r="F125" s="34">
        <f t="shared" si="2"/>
        <v>1600</v>
      </c>
      <c r="G125" s="32">
        <v>400</v>
      </c>
      <c r="H125" s="32">
        <f t="shared" si="3"/>
        <v>2000</v>
      </c>
      <c r="I125" s="1" t="s">
        <v>324</v>
      </c>
      <c r="J125" s="1" t="s">
        <v>324</v>
      </c>
    </row>
    <row r="126" spans="1:10" ht="25.5" x14ac:dyDescent="0.2">
      <c r="A126" s="26" t="s">
        <v>56</v>
      </c>
      <c r="B126" s="79">
        <f>'Funding Process Tracking'!R128</f>
        <v>0</v>
      </c>
      <c r="C126" s="30">
        <f>'Funding Process Tracking'!W128</f>
        <v>0</v>
      </c>
      <c r="D126" s="21"/>
      <c r="E126" s="22"/>
      <c r="F126" s="34">
        <f t="shared" si="2"/>
        <v>0</v>
      </c>
      <c r="G126" s="32"/>
      <c r="H126" s="32">
        <f t="shared" si="3"/>
        <v>0</v>
      </c>
      <c r="I126" s="1" t="s">
        <v>324</v>
      </c>
    </row>
    <row r="127" spans="1:10" ht="25.5" x14ac:dyDescent="0.2">
      <c r="A127" s="26" t="s">
        <v>289</v>
      </c>
      <c r="B127" s="79">
        <f>'Funding Process Tracking'!R129</f>
        <v>1500</v>
      </c>
      <c r="C127" s="30">
        <f>'Funding Process Tracking'!W129</f>
        <v>500</v>
      </c>
      <c r="D127" s="21"/>
      <c r="E127" s="22">
        <f>C127*0.4</f>
        <v>200</v>
      </c>
      <c r="F127" s="34">
        <f t="shared" si="2"/>
        <v>300</v>
      </c>
      <c r="G127" s="32">
        <v>200</v>
      </c>
      <c r="H127" s="32">
        <f t="shared" si="3"/>
        <v>500</v>
      </c>
      <c r="I127" s="1" t="s">
        <v>324</v>
      </c>
      <c r="J127" s="1" t="s">
        <v>324</v>
      </c>
    </row>
    <row r="128" spans="1:10" x14ac:dyDescent="0.2">
      <c r="A128" s="26" t="s">
        <v>57</v>
      </c>
      <c r="B128" s="79">
        <f>'Funding Process Tracking'!R130</f>
        <v>5100</v>
      </c>
      <c r="C128" s="30">
        <f>'Funding Process Tracking'!W130</f>
        <v>5000</v>
      </c>
      <c r="D128" s="21">
        <f>C128*0.2</f>
        <v>1000</v>
      </c>
      <c r="E128" s="22"/>
      <c r="F128" s="34">
        <f t="shared" si="2"/>
        <v>4000</v>
      </c>
      <c r="G128" s="32"/>
      <c r="H128" s="32">
        <f t="shared" si="3"/>
        <v>4000</v>
      </c>
      <c r="I128" s="1" t="s">
        <v>324</v>
      </c>
    </row>
    <row r="129" spans="1:10" x14ac:dyDescent="0.2">
      <c r="A129" s="26" t="s">
        <v>201</v>
      </c>
      <c r="B129" s="79">
        <f>'Funding Process Tracking'!R131</f>
        <v>7000</v>
      </c>
      <c r="C129" s="30">
        <f>'Funding Process Tracking'!W131</f>
        <v>1250</v>
      </c>
      <c r="D129" s="21"/>
      <c r="E129" s="22"/>
      <c r="F129" s="34">
        <f t="shared" si="2"/>
        <v>1250</v>
      </c>
      <c r="G129" s="32"/>
      <c r="H129" s="32">
        <f t="shared" si="3"/>
        <v>1250</v>
      </c>
      <c r="I129" s="1" t="s">
        <v>324</v>
      </c>
    </row>
    <row r="130" spans="1:10" x14ac:dyDescent="0.2">
      <c r="A130" s="13" t="s">
        <v>58</v>
      </c>
      <c r="B130" s="79">
        <f>'Funding Process Tracking'!R132</f>
        <v>2500</v>
      </c>
      <c r="C130" s="30">
        <f>'Funding Process Tracking'!W132</f>
        <v>0</v>
      </c>
      <c r="D130" s="21"/>
      <c r="E130" s="22"/>
      <c r="F130" s="34">
        <f t="shared" si="2"/>
        <v>0</v>
      </c>
      <c r="G130" s="32"/>
      <c r="H130" s="32">
        <f t="shared" si="3"/>
        <v>0</v>
      </c>
      <c r="I130" s="1" t="s">
        <v>324</v>
      </c>
    </row>
    <row r="131" spans="1:10" x14ac:dyDescent="0.2">
      <c r="A131" s="13" t="s">
        <v>59</v>
      </c>
      <c r="B131" s="79">
        <f>'Funding Process Tracking'!R133</f>
        <v>1760</v>
      </c>
      <c r="C131" s="30">
        <f>'Funding Process Tracking'!W133</f>
        <v>1760</v>
      </c>
      <c r="D131" s="21"/>
      <c r="E131" s="22"/>
      <c r="F131" s="34">
        <f t="shared" si="2"/>
        <v>1760</v>
      </c>
      <c r="G131" s="32"/>
      <c r="H131" s="32">
        <f t="shared" si="3"/>
        <v>1760</v>
      </c>
      <c r="I131" s="1" t="s">
        <v>324</v>
      </c>
    </row>
    <row r="132" spans="1:10" x14ac:dyDescent="0.2">
      <c r="A132" s="26" t="s">
        <v>294</v>
      </c>
      <c r="B132" s="79">
        <f>'Funding Process Tracking'!R134</f>
        <v>6872.5</v>
      </c>
      <c r="C132" s="30">
        <f>'Funding Process Tracking'!W134</f>
        <v>500</v>
      </c>
      <c r="D132" s="21">
        <f>C132*0.2</f>
        <v>100</v>
      </c>
      <c r="E132" s="22"/>
      <c r="F132" s="34">
        <f t="shared" si="2"/>
        <v>400</v>
      </c>
      <c r="G132" s="32"/>
      <c r="H132" s="32">
        <f t="shared" si="3"/>
        <v>400</v>
      </c>
      <c r="I132" s="1" t="s">
        <v>324</v>
      </c>
    </row>
    <row r="133" spans="1:10" x14ac:dyDescent="0.2">
      <c r="A133" s="26" t="s">
        <v>257</v>
      </c>
      <c r="B133" s="79">
        <f>'Funding Process Tracking'!R135</f>
        <v>0</v>
      </c>
      <c r="C133" s="30">
        <f>'Funding Process Tracking'!W135</f>
        <v>0</v>
      </c>
      <c r="D133" s="21"/>
      <c r="E133" s="22"/>
      <c r="F133" s="34">
        <f t="shared" ref="F133:F196" si="4">C133-D133-E133</f>
        <v>0</v>
      </c>
      <c r="G133" s="32"/>
      <c r="H133" s="32">
        <f t="shared" ref="H133:H196" si="5">SUM(F133:G133)</f>
        <v>0</v>
      </c>
      <c r="I133" s="1" t="s">
        <v>324</v>
      </c>
    </row>
    <row r="134" spans="1:10" ht="25.5" x14ac:dyDescent="0.2">
      <c r="A134" s="13" t="s">
        <v>60</v>
      </c>
      <c r="B134" s="79">
        <f>'Funding Process Tracking'!R136</f>
        <v>4000</v>
      </c>
      <c r="C134" s="30">
        <f>'Funding Process Tracking'!W136</f>
        <v>3600</v>
      </c>
      <c r="D134" s="21">
        <f>C134*0.2</f>
        <v>720</v>
      </c>
      <c r="E134" s="22"/>
      <c r="F134" s="34">
        <f t="shared" si="4"/>
        <v>2880</v>
      </c>
      <c r="G134" s="32">
        <v>370</v>
      </c>
      <c r="H134" s="32">
        <f t="shared" si="5"/>
        <v>3250</v>
      </c>
      <c r="I134" s="1" t="s">
        <v>324</v>
      </c>
      <c r="J134" s="1" t="s">
        <v>324</v>
      </c>
    </row>
    <row r="135" spans="1:10" x14ac:dyDescent="0.2">
      <c r="A135" s="13" t="s">
        <v>125</v>
      </c>
      <c r="B135" s="79">
        <f>'Funding Process Tracking'!R137</f>
        <v>1200</v>
      </c>
      <c r="C135" s="30">
        <f>'Funding Process Tracking'!W137</f>
        <v>400</v>
      </c>
      <c r="D135" s="21"/>
      <c r="E135" s="22"/>
      <c r="F135" s="34">
        <f t="shared" si="4"/>
        <v>400</v>
      </c>
      <c r="G135" s="32">
        <v>0</v>
      </c>
      <c r="H135" s="32">
        <f t="shared" si="5"/>
        <v>400</v>
      </c>
      <c r="I135" s="1" t="s">
        <v>324</v>
      </c>
      <c r="J135" s="1" t="s">
        <v>324</v>
      </c>
    </row>
    <row r="136" spans="1:10" x14ac:dyDescent="0.2">
      <c r="A136" s="26" t="s">
        <v>267</v>
      </c>
      <c r="B136" s="79">
        <f>'Funding Process Tracking'!R138</f>
        <v>7081.54</v>
      </c>
      <c r="C136" s="30">
        <f>'Funding Process Tracking'!W138</f>
        <v>500</v>
      </c>
      <c r="D136" s="21"/>
      <c r="E136" s="22"/>
      <c r="F136" s="34">
        <f t="shared" si="4"/>
        <v>500</v>
      </c>
      <c r="G136" s="32"/>
      <c r="H136" s="32">
        <f t="shared" si="5"/>
        <v>500</v>
      </c>
      <c r="I136" s="1" t="s">
        <v>324</v>
      </c>
    </row>
    <row r="137" spans="1:10" x14ac:dyDescent="0.2">
      <c r="A137" s="12" t="s">
        <v>118</v>
      </c>
      <c r="B137" s="79">
        <f>'Funding Process Tracking'!R139</f>
        <v>2200</v>
      </c>
      <c r="C137" s="30">
        <f>'Funding Process Tracking'!W139</f>
        <v>1800</v>
      </c>
      <c r="D137" s="21"/>
      <c r="E137" s="22"/>
      <c r="F137" s="34">
        <f t="shared" si="4"/>
        <v>1800</v>
      </c>
      <c r="G137" s="32">
        <v>200</v>
      </c>
      <c r="H137" s="32">
        <f t="shared" si="5"/>
        <v>2000</v>
      </c>
      <c r="I137" s="1" t="s">
        <v>324</v>
      </c>
      <c r="J137" s="1" t="s">
        <v>324</v>
      </c>
    </row>
    <row r="138" spans="1:10" ht="25.5" x14ac:dyDescent="0.2">
      <c r="A138" s="13" t="s">
        <v>61</v>
      </c>
      <c r="B138" s="79">
        <f>'Funding Process Tracking'!R140</f>
        <v>0</v>
      </c>
      <c r="C138" s="30">
        <f>'Funding Process Tracking'!W140</f>
        <v>0</v>
      </c>
      <c r="D138" s="21"/>
      <c r="E138" s="22"/>
      <c r="F138" s="34">
        <f t="shared" si="4"/>
        <v>0</v>
      </c>
      <c r="G138" s="32"/>
      <c r="H138" s="32">
        <f t="shared" si="5"/>
        <v>0</v>
      </c>
      <c r="I138" s="1" t="s">
        <v>324</v>
      </c>
    </row>
    <row r="139" spans="1:10" ht="63.75" x14ac:dyDescent="0.2">
      <c r="A139" s="13" t="s">
        <v>228</v>
      </c>
      <c r="B139" s="79">
        <f>'Funding Process Tracking'!R141</f>
        <v>1350</v>
      </c>
      <c r="C139" s="30">
        <f>'Funding Process Tracking'!W141</f>
        <v>500</v>
      </c>
      <c r="D139" s="21"/>
      <c r="E139" s="22"/>
      <c r="F139" s="34">
        <f t="shared" si="4"/>
        <v>500</v>
      </c>
      <c r="G139" s="32"/>
      <c r="H139" s="32">
        <f t="shared" si="5"/>
        <v>500</v>
      </c>
      <c r="I139" s="1" t="s">
        <v>324</v>
      </c>
    </row>
    <row r="140" spans="1:10" ht="51" x14ac:dyDescent="0.2">
      <c r="A140" s="13" t="s">
        <v>62</v>
      </c>
      <c r="B140" s="79">
        <f>'Funding Process Tracking'!R142</f>
        <v>5445</v>
      </c>
      <c r="C140" s="30">
        <f>'Funding Process Tracking'!W142</f>
        <v>2000</v>
      </c>
      <c r="D140" s="21">
        <f>C140*0.2</f>
        <v>400</v>
      </c>
      <c r="E140" s="22"/>
      <c r="F140" s="34">
        <f t="shared" si="4"/>
        <v>1600</v>
      </c>
      <c r="G140" s="32"/>
      <c r="H140" s="32">
        <f t="shared" si="5"/>
        <v>1600</v>
      </c>
      <c r="I140" s="1" t="s">
        <v>324</v>
      </c>
    </row>
    <row r="141" spans="1:10" ht="25.5" x14ac:dyDescent="0.2">
      <c r="A141" s="12" t="s">
        <v>119</v>
      </c>
      <c r="B141" s="79">
        <f>'Funding Process Tracking'!R143</f>
        <v>240</v>
      </c>
      <c r="C141" s="30">
        <f>'Funding Process Tracking'!W143</f>
        <v>240</v>
      </c>
      <c r="D141" s="21">
        <f>C141*0.2</f>
        <v>48</v>
      </c>
      <c r="E141" s="22"/>
      <c r="F141" s="34">
        <f t="shared" si="4"/>
        <v>192</v>
      </c>
      <c r="G141" s="32"/>
      <c r="H141" s="32">
        <f t="shared" si="5"/>
        <v>192</v>
      </c>
      <c r="I141" s="1" t="s">
        <v>324</v>
      </c>
    </row>
    <row r="142" spans="1:10" ht="25.5" x14ac:dyDescent="0.2">
      <c r="A142" s="13" t="s">
        <v>63</v>
      </c>
      <c r="B142" s="79">
        <f>'Funding Process Tracking'!R144</f>
        <v>4200</v>
      </c>
      <c r="C142" s="30">
        <f>'Funding Process Tracking'!W144</f>
        <v>2925</v>
      </c>
      <c r="D142" s="21"/>
      <c r="E142" s="22">
        <f>C142*0.4</f>
        <v>1170</v>
      </c>
      <c r="F142" s="34">
        <f t="shared" si="4"/>
        <v>1755</v>
      </c>
      <c r="G142" s="32"/>
      <c r="H142" s="32">
        <f t="shared" si="5"/>
        <v>1755</v>
      </c>
      <c r="I142" s="1" t="s">
        <v>324</v>
      </c>
    </row>
    <row r="143" spans="1:10" ht="25.5" x14ac:dyDescent="0.2">
      <c r="A143" s="13" t="s">
        <v>64</v>
      </c>
      <c r="B143" s="79">
        <f>'Funding Process Tracking'!R145</f>
        <v>13000</v>
      </c>
      <c r="C143" s="30">
        <f>'Funding Process Tracking'!W145</f>
        <v>13000</v>
      </c>
      <c r="D143" s="21"/>
      <c r="E143" s="22"/>
      <c r="F143" s="34">
        <f t="shared" si="4"/>
        <v>13000</v>
      </c>
      <c r="G143" s="32"/>
      <c r="H143" s="32">
        <f t="shared" si="5"/>
        <v>13000</v>
      </c>
      <c r="I143" s="1" t="s">
        <v>324</v>
      </c>
    </row>
    <row r="144" spans="1:10" ht="25.5" x14ac:dyDescent="0.2">
      <c r="A144" s="26" t="s">
        <v>144</v>
      </c>
      <c r="B144" s="79">
        <f>'Funding Process Tracking'!R146</f>
        <v>6000</v>
      </c>
      <c r="C144" s="30">
        <f>'Funding Process Tracking'!W146</f>
        <v>3000</v>
      </c>
      <c r="D144" s="21"/>
      <c r="E144" s="22"/>
      <c r="F144" s="34">
        <f t="shared" si="4"/>
        <v>3000</v>
      </c>
      <c r="G144" s="32"/>
      <c r="H144" s="32">
        <f t="shared" si="5"/>
        <v>3000</v>
      </c>
      <c r="I144" s="1" t="s">
        <v>324</v>
      </c>
    </row>
    <row r="145" spans="1:10" ht="25.5" x14ac:dyDescent="0.2">
      <c r="A145" s="26" t="s">
        <v>261</v>
      </c>
      <c r="B145" s="79">
        <f>'Funding Process Tracking'!R147</f>
        <v>0</v>
      </c>
      <c r="C145" s="30">
        <f>'Funding Process Tracking'!W147</f>
        <v>0</v>
      </c>
      <c r="D145" s="21"/>
      <c r="E145" s="22"/>
      <c r="F145" s="34">
        <f t="shared" si="4"/>
        <v>0</v>
      </c>
      <c r="G145" s="32"/>
      <c r="H145" s="32">
        <f t="shared" si="5"/>
        <v>0</v>
      </c>
      <c r="I145" s="1" t="s">
        <v>324</v>
      </c>
    </row>
    <row r="146" spans="1:10" ht="25.5" x14ac:dyDescent="0.2">
      <c r="A146" s="26" t="s">
        <v>65</v>
      </c>
      <c r="B146" s="79">
        <f>'Funding Process Tracking'!R148</f>
        <v>7000</v>
      </c>
      <c r="C146" s="30">
        <f>'Funding Process Tracking'!W148</f>
        <v>7000</v>
      </c>
      <c r="D146" s="21"/>
      <c r="E146" s="22"/>
      <c r="F146" s="34">
        <f t="shared" si="4"/>
        <v>7000</v>
      </c>
      <c r="G146" s="32"/>
      <c r="H146" s="32">
        <f t="shared" si="5"/>
        <v>7000</v>
      </c>
      <c r="I146" s="1" t="s">
        <v>324</v>
      </c>
    </row>
    <row r="147" spans="1:10" x14ac:dyDescent="0.2">
      <c r="A147" s="26" t="s">
        <v>159</v>
      </c>
      <c r="B147" s="79">
        <f>'Funding Process Tracking'!R149</f>
        <v>0</v>
      </c>
      <c r="C147" s="30">
        <f>'Funding Process Tracking'!W149</f>
        <v>0</v>
      </c>
      <c r="D147" s="21"/>
      <c r="E147" s="22"/>
      <c r="F147" s="34">
        <f t="shared" si="4"/>
        <v>0</v>
      </c>
      <c r="G147" s="32"/>
      <c r="H147" s="32">
        <f t="shared" si="5"/>
        <v>0</v>
      </c>
      <c r="I147" s="1" t="s">
        <v>324</v>
      </c>
    </row>
    <row r="148" spans="1:10" x14ac:dyDescent="0.2">
      <c r="A148" s="28" t="s">
        <v>271</v>
      </c>
      <c r="B148" s="79">
        <f>'Funding Process Tracking'!R150</f>
        <v>150</v>
      </c>
      <c r="C148" s="30">
        <f>'Funding Process Tracking'!W150</f>
        <v>50</v>
      </c>
      <c r="D148" s="21"/>
      <c r="E148" s="22"/>
      <c r="F148" s="34">
        <f t="shared" si="4"/>
        <v>50</v>
      </c>
      <c r="G148" s="32"/>
      <c r="H148" s="32">
        <f t="shared" si="5"/>
        <v>50</v>
      </c>
      <c r="I148" s="1" t="s">
        <v>324</v>
      </c>
    </row>
    <row r="149" spans="1:10" ht="25.5" x14ac:dyDescent="0.2">
      <c r="A149" s="13" t="s">
        <v>66</v>
      </c>
      <c r="B149" s="79">
        <f>'Funding Process Tracking'!R151</f>
        <v>5777.01</v>
      </c>
      <c r="C149" s="30">
        <f>'Funding Process Tracking'!W151</f>
        <v>5000</v>
      </c>
      <c r="D149" s="21"/>
      <c r="E149" s="22"/>
      <c r="F149" s="34">
        <f t="shared" si="4"/>
        <v>5000</v>
      </c>
      <c r="G149" s="32"/>
      <c r="H149" s="32">
        <f t="shared" si="5"/>
        <v>5000</v>
      </c>
      <c r="I149" s="1" t="s">
        <v>324</v>
      </c>
    </row>
    <row r="150" spans="1:10" ht="25.5" x14ac:dyDescent="0.2">
      <c r="A150" s="26" t="s">
        <v>143</v>
      </c>
      <c r="B150" s="79">
        <f>'Funding Process Tracking'!R152</f>
        <v>584</v>
      </c>
      <c r="C150" s="30">
        <f>'Funding Process Tracking'!W152</f>
        <v>850</v>
      </c>
      <c r="D150" s="21">
        <f>C150*0.2</f>
        <v>170</v>
      </c>
      <c r="E150" s="22"/>
      <c r="F150" s="34">
        <f t="shared" si="4"/>
        <v>680</v>
      </c>
      <c r="G150" s="32">
        <v>0</v>
      </c>
      <c r="H150" s="32">
        <f t="shared" si="5"/>
        <v>680</v>
      </c>
      <c r="I150" s="1" t="s">
        <v>324</v>
      </c>
      <c r="J150" s="1" t="s">
        <v>324</v>
      </c>
    </row>
    <row r="151" spans="1:10" ht="25.5" x14ac:dyDescent="0.2">
      <c r="A151" s="13" t="s">
        <v>67</v>
      </c>
      <c r="B151" s="79">
        <f>'Funding Process Tracking'!R153</f>
        <v>12000</v>
      </c>
      <c r="C151" s="30">
        <f>'Funding Process Tracking'!W153</f>
        <v>9000</v>
      </c>
      <c r="D151" s="21"/>
      <c r="E151" s="22"/>
      <c r="F151" s="34">
        <f t="shared" si="4"/>
        <v>9000</v>
      </c>
      <c r="G151" s="32">
        <v>500</v>
      </c>
      <c r="H151" s="32">
        <f t="shared" si="5"/>
        <v>9500</v>
      </c>
      <c r="I151" s="1" t="s">
        <v>324</v>
      </c>
    </row>
    <row r="152" spans="1:10" ht="25.5" x14ac:dyDescent="0.2">
      <c r="A152" s="13" t="s">
        <v>68</v>
      </c>
      <c r="B152" s="79">
        <f>'Funding Process Tracking'!R154</f>
        <v>3900</v>
      </c>
      <c r="C152" s="30">
        <f>'Funding Process Tracking'!W154</f>
        <v>0</v>
      </c>
      <c r="D152" s="21"/>
      <c r="E152" s="22"/>
      <c r="F152" s="34">
        <f t="shared" si="4"/>
        <v>0</v>
      </c>
      <c r="G152" s="32"/>
      <c r="H152" s="32">
        <f t="shared" si="5"/>
        <v>0</v>
      </c>
      <c r="I152" s="1" t="s">
        <v>324</v>
      </c>
    </row>
    <row r="153" spans="1:10" x14ac:dyDescent="0.2">
      <c r="A153" s="26" t="s">
        <v>235</v>
      </c>
      <c r="B153" s="79">
        <f>'Funding Process Tracking'!R155</f>
        <v>4000</v>
      </c>
      <c r="C153" s="30">
        <f>'Funding Process Tracking'!W155</f>
        <v>500</v>
      </c>
      <c r="D153" s="21"/>
      <c r="E153" s="22"/>
      <c r="F153" s="34">
        <f t="shared" si="4"/>
        <v>500</v>
      </c>
      <c r="G153" s="32"/>
      <c r="H153" s="32">
        <f t="shared" si="5"/>
        <v>500</v>
      </c>
      <c r="I153" s="1" t="s">
        <v>324</v>
      </c>
    </row>
    <row r="154" spans="1:10" x14ac:dyDescent="0.2">
      <c r="A154" s="26" t="s">
        <v>247</v>
      </c>
      <c r="B154" s="79">
        <f>'Funding Process Tracking'!R156</f>
        <v>85.2</v>
      </c>
      <c r="C154" s="30">
        <f>'Funding Process Tracking'!W156</f>
        <v>50</v>
      </c>
      <c r="D154" s="21"/>
      <c r="E154" s="22"/>
      <c r="F154" s="34">
        <f t="shared" si="4"/>
        <v>50</v>
      </c>
      <c r="G154" s="32"/>
      <c r="H154" s="32">
        <f t="shared" si="5"/>
        <v>50</v>
      </c>
      <c r="I154" s="1" t="s">
        <v>324</v>
      </c>
    </row>
    <row r="155" spans="1:10" ht="51" x14ac:dyDescent="0.2">
      <c r="A155" s="13" t="s">
        <v>173</v>
      </c>
      <c r="B155" s="79">
        <f>'Funding Process Tracking'!R157</f>
        <v>300</v>
      </c>
      <c r="C155" s="30">
        <f>'Funding Process Tracking'!W157</f>
        <v>0</v>
      </c>
      <c r="D155" s="21"/>
      <c r="E155" s="22"/>
      <c r="F155" s="34">
        <f t="shared" si="4"/>
        <v>0</v>
      </c>
      <c r="G155" s="32"/>
      <c r="H155" s="32">
        <f t="shared" si="5"/>
        <v>0</v>
      </c>
      <c r="I155" s="1" t="s">
        <v>324</v>
      </c>
    </row>
    <row r="156" spans="1:10" x14ac:dyDescent="0.2">
      <c r="A156" s="12" t="s">
        <v>69</v>
      </c>
      <c r="B156" s="79">
        <f>'Funding Process Tracking'!R158</f>
        <v>2000</v>
      </c>
      <c r="C156" s="30">
        <f>'Funding Process Tracking'!W158</f>
        <v>2000</v>
      </c>
      <c r="D156" s="21"/>
      <c r="E156" s="22"/>
      <c r="F156" s="34">
        <f t="shared" si="4"/>
        <v>2000</v>
      </c>
      <c r="G156" s="32"/>
      <c r="H156" s="32">
        <f t="shared" si="5"/>
        <v>2000</v>
      </c>
      <c r="I156" s="1" t="s">
        <v>324</v>
      </c>
    </row>
    <row r="157" spans="1:10" x14ac:dyDescent="0.2">
      <c r="A157" s="26" t="s">
        <v>160</v>
      </c>
      <c r="B157" s="79">
        <f>'Funding Process Tracking'!R159</f>
        <v>1350</v>
      </c>
      <c r="C157" s="30">
        <f>'Funding Process Tracking'!W159</f>
        <v>0</v>
      </c>
      <c r="D157" s="21"/>
      <c r="E157" s="22"/>
      <c r="F157" s="34">
        <f t="shared" si="4"/>
        <v>0</v>
      </c>
      <c r="G157" s="32"/>
      <c r="H157" s="32">
        <f t="shared" si="5"/>
        <v>0</v>
      </c>
      <c r="I157" s="1" t="s">
        <v>324</v>
      </c>
    </row>
    <row r="158" spans="1:10" x14ac:dyDescent="0.2">
      <c r="A158" s="26" t="s">
        <v>150</v>
      </c>
      <c r="B158" s="79">
        <f>'Funding Process Tracking'!R160</f>
        <v>660</v>
      </c>
      <c r="C158" s="30">
        <f>'Funding Process Tracking'!W160</f>
        <v>660</v>
      </c>
      <c r="D158" s="21">
        <f>C158*0.2</f>
        <v>132</v>
      </c>
      <c r="E158" s="22"/>
      <c r="F158" s="34">
        <f t="shared" si="4"/>
        <v>528</v>
      </c>
      <c r="G158" s="32"/>
      <c r="H158" s="32">
        <f t="shared" si="5"/>
        <v>528</v>
      </c>
      <c r="I158" s="1" t="s">
        <v>324</v>
      </c>
    </row>
    <row r="159" spans="1:10" x14ac:dyDescent="0.2">
      <c r="A159" s="26" t="s">
        <v>178</v>
      </c>
      <c r="B159" s="79">
        <f>'Funding Process Tracking'!R161</f>
        <v>1300</v>
      </c>
      <c r="C159" s="30">
        <f>'Funding Process Tracking'!W161</f>
        <v>600</v>
      </c>
      <c r="D159" s="21"/>
      <c r="E159" s="22"/>
      <c r="F159" s="34">
        <f t="shared" si="4"/>
        <v>600</v>
      </c>
      <c r="G159" s="32"/>
      <c r="H159" s="32">
        <f t="shared" si="5"/>
        <v>600</v>
      </c>
      <c r="I159" s="1" t="s">
        <v>324</v>
      </c>
    </row>
    <row r="160" spans="1:10" ht="25.5" x14ac:dyDescent="0.2">
      <c r="A160" s="26" t="s">
        <v>164</v>
      </c>
      <c r="B160" s="79">
        <f>'Funding Process Tracking'!R162</f>
        <v>2200</v>
      </c>
      <c r="C160" s="30">
        <f>'Funding Process Tracking'!W162</f>
        <v>1000</v>
      </c>
      <c r="D160" s="21"/>
      <c r="E160" s="22"/>
      <c r="F160" s="34">
        <f t="shared" si="4"/>
        <v>1000</v>
      </c>
      <c r="G160" s="32"/>
      <c r="H160" s="32">
        <f t="shared" si="5"/>
        <v>1000</v>
      </c>
      <c r="I160" s="1" t="s">
        <v>324</v>
      </c>
    </row>
    <row r="161" spans="1:10" x14ac:dyDescent="0.2">
      <c r="A161" s="13" t="s">
        <v>70</v>
      </c>
      <c r="B161" s="79">
        <f>'Funding Process Tracking'!R163</f>
        <v>750</v>
      </c>
      <c r="C161" s="30">
        <f>'Funding Process Tracking'!W163</f>
        <v>375</v>
      </c>
      <c r="D161" s="21"/>
      <c r="E161" s="22"/>
      <c r="F161" s="34">
        <f t="shared" si="4"/>
        <v>375</v>
      </c>
      <c r="G161" s="32"/>
      <c r="H161" s="32">
        <f t="shared" si="5"/>
        <v>375</v>
      </c>
      <c r="I161" s="1" t="s">
        <v>324</v>
      </c>
    </row>
    <row r="162" spans="1:10" x14ac:dyDescent="0.2">
      <c r="A162" s="13" t="s">
        <v>71</v>
      </c>
      <c r="B162" s="79">
        <f>'Funding Process Tracking'!R164</f>
        <v>4000</v>
      </c>
      <c r="C162" s="30">
        <f>'Funding Process Tracking'!W164</f>
        <v>2000</v>
      </c>
      <c r="D162" s="21">
        <f>C162*0.2</f>
        <v>400</v>
      </c>
      <c r="E162" s="22"/>
      <c r="F162" s="34">
        <f t="shared" si="4"/>
        <v>1600</v>
      </c>
      <c r="G162" s="32">
        <v>0</v>
      </c>
      <c r="H162" s="32">
        <f t="shared" si="5"/>
        <v>1600</v>
      </c>
      <c r="I162" s="1" t="s">
        <v>324</v>
      </c>
      <c r="J162" s="1" t="s">
        <v>324</v>
      </c>
    </row>
    <row r="163" spans="1:10" ht="25.5" x14ac:dyDescent="0.2">
      <c r="A163" s="13" t="s">
        <v>72</v>
      </c>
      <c r="B163" s="79">
        <f>'Funding Process Tracking'!R165</f>
        <v>3750</v>
      </c>
      <c r="C163" s="30">
        <f>'Funding Process Tracking'!W165</f>
        <v>3750</v>
      </c>
      <c r="D163" s="21"/>
      <c r="E163" s="22"/>
      <c r="F163" s="34">
        <f t="shared" si="4"/>
        <v>3750</v>
      </c>
      <c r="G163" s="32"/>
      <c r="H163" s="32">
        <f t="shared" si="5"/>
        <v>3750</v>
      </c>
      <c r="I163" s="1" t="s">
        <v>324</v>
      </c>
    </row>
    <row r="164" spans="1:10" x14ac:dyDescent="0.2">
      <c r="A164" s="13" t="s">
        <v>128</v>
      </c>
      <c r="B164" s="79">
        <f>'Funding Process Tracking'!R166</f>
        <v>4000</v>
      </c>
      <c r="C164" s="30">
        <f>'Funding Process Tracking'!W166</f>
        <v>200</v>
      </c>
      <c r="D164" s="21"/>
      <c r="E164" s="22">
        <f>C164*0.4</f>
        <v>80</v>
      </c>
      <c r="F164" s="34">
        <f t="shared" si="4"/>
        <v>120</v>
      </c>
      <c r="G164" s="32"/>
      <c r="H164" s="32">
        <f t="shared" si="5"/>
        <v>120</v>
      </c>
      <c r="I164" s="1" t="s">
        <v>324</v>
      </c>
    </row>
    <row r="165" spans="1:10" x14ac:dyDescent="0.2">
      <c r="A165" s="13" t="s">
        <v>73</v>
      </c>
      <c r="B165" s="79">
        <f>'Funding Process Tracking'!R167</f>
        <v>10500</v>
      </c>
      <c r="C165" s="30">
        <f>'Funding Process Tracking'!W167</f>
        <v>9100</v>
      </c>
      <c r="D165" s="21"/>
      <c r="E165" s="22"/>
      <c r="F165" s="34">
        <f t="shared" si="4"/>
        <v>9100</v>
      </c>
      <c r="G165" s="32"/>
      <c r="H165" s="32">
        <f t="shared" si="5"/>
        <v>9100</v>
      </c>
      <c r="I165" s="1" t="s">
        <v>324</v>
      </c>
    </row>
    <row r="166" spans="1:10" x14ac:dyDescent="0.2">
      <c r="A166" s="13" t="s">
        <v>126</v>
      </c>
      <c r="B166" s="79">
        <f>'Funding Process Tracking'!R168</f>
        <v>650</v>
      </c>
      <c r="C166" s="30">
        <f>'Funding Process Tracking'!W168</f>
        <v>250</v>
      </c>
      <c r="D166" s="21"/>
      <c r="E166" s="22"/>
      <c r="F166" s="34">
        <f t="shared" si="4"/>
        <v>250</v>
      </c>
      <c r="G166" s="32"/>
      <c r="H166" s="32">
        <f t="shared" si="5"/>
        <v>250</v>
      </c>
      <c r="I166" s="1" t="s">
        <v>324</v>
      </c>
    </row>
    <row r="167" spans="1:10" ht="25.5" x14ac:dyDescent="0.2">
      <c r="A167" s="13" t="s">
        <v>177</v>
      </c>
      <c r="B167" s="79">
        <f>'Funding Process Tracking'!R169</f>
        <v>2400</v>
      </c>
      <c r="C167" s="30">
        <f>'Funding Process Tracking'!W169</f>
        <v>1500</v>
      </c>
      <c r="D167" s="21">
        <f>C167*0.2</f>
        <v>300</v>
      </c>
      <c r="E167" s="22"/>
      <c r="F167" s="34">
        <f t="shared" si="4"/>
        <v>1200</v>
      </c>
      <c r="G167" s="32">
        <v>0</v>
      </c>
      <c r="H167" s="32">
        <f t="shared" si="5"/>
        <v>1200</v>
      </c>
      <c r="I167" s="1" t="s">
        <v>324</v>
      </c>
      <c r="J167" s="1" t="s">
        <v>324</v>
      </c>
    </row>
    <row r="168" spans="1:10" ht="38.25" x14ac:dyDescent="0.2">
      <c r="A168" s="13" t="s">
        <v>227</v>
      </c>
      <c r="B168" s="79">
        <f>'Funding Process Tracking'!R170</f>
        <v>1200</v>
      </c>
      <c r="C168" s="30">
        <f>'Funding Process Tracking'!W170</f>
        <v>800</v>
      </c>
      <c r="D168" s="21"/>
      <c r="E168" s="22"/>
      <c r="F168" s="34">
        <f t="shared" si="4"/>
        <v>800</v>
      </c>
      <c r="G168" s="32"/>
      <c r="H168" s="32">
        <f t="shared" si="5"/>
        <v>800</v>
      </c>
      <c r="I168" s="1" t="s">
        <v>324</v>
      </c>
    </row>
    <row r="169" spans="1:10" x14ac:dyDescent="0.2">
      <c r="A169" s="26" t="s">
        <v>202</v>
      </c>
      <c r="B169" s="79">
        <f>'Funding Process Tracking'!R171</f>
        <v>1000</v>
      </c>
      <c r="C169" s="30">
        <f>'Funding Process Tracking'!W171</f>
        <v>750</v>
      </c>
      <c r="D169" s="21"/>
      <c r="E169" s="22"/>
      <c r="F169" s="34">
        <f t="shared" si="4"/>
        <v>750</v>
      </c>
      <c r="G169" s="32"/>
      <c r="H169" s="32">
        <f t="shared" si="5"/>
        <v>750</v>
      </c>
      <c r="I169" s="1" t="s">
        <v>324</v>
      </c>
    </row>
    <row r="170" spans="1:10" x14ac:dyDescent="0.2">
      <c r="A170" s="13" t="s">
        <v>74</v>
      </c>
      <c r="B170" s="79">
        <f>'Funding Process Tracking'!R172</f>
        <v>2500</v>
      </c>
      <c r="C170" s="30">
        <f>'Funding Process Tracking'!W172</f>
        <v>1500</v>
      </c>
      <c r="D170" s="21">
        <f>C170*0.2</f>
        <v>300</v>
      </c>
      <c r="E170" s="22"/>
      <c r="F170" s="34">
        <f t="shared" si="4"/>
        <v>1200</v>
      </c>
      <c r="G170" s="32"/>
      <c r="H170" s="32">
        <f t="shared" si="5"/>
        <v>1200</v>
      </c>
      <c r="I170" s="1" t="s">
        <v>324</v>
      </c>
    </row>
    <row r="171" spans="1:10" x14ac:dyDescent="0.2">
      <c r="A171" s="13" t="s">
        <v>75</v>
      </c>
      <c r="B171" s="79">
        <f>'Funding Process Tracking'!R173</f>
        <v>18000</v>
      </c>
      <c r="C171" s="30">
        <f>'Funding Process Tracking'!W173</f>
        <v>10000</v>
      </c>
      <c r="D171" s="21"/>
      <c r="E171" s="22"/>
      <c r="F171" s="34">
        <f t="shared" si="4"/>
        <v>10000</v>
      </c>
      <c r="G171" s="32">
        <v>0</v>
      </c>
      <c r="H171" s="32">
        <f t="shared" si="5"/>
        <v>10000</v>
      </c>
      <c r="I171" s="1" t="s">
        <v>324</v>
      </c>
      <c r="J171" s="1" t="s">
        <v>324</v>
      </c>
    </row>
    <row r="172" spans="1:10" ht="25.5" x14ac:dyDescent="0.2">
      <c r="A172" s="13" t="s">
        <v>212</v>
      </c>
      <c r="B172" s="79">
        <f>'Funding Process Tracking'!R174</f>
        <v>600</v>
      </c>
      <c r="C172" s="30">
        <f>'Funding Process Tracking'!W174</f>
        <v>100</v>
      </c>
      <c r="D172" s="21"/>
      <c r="E172" s="22"/>
      <c r="F172" s="34">
        <f t="shared" si="4"/>
        <v>100</v>
      </c>
      <c r="G172" s="32"/>
      <c r="H172" s="32">
        <f t="shared" si="5"/>
        <v>100</v>
      </c>
      <c r="I172" s="1" t="s">
        <v>324</v>
      </c>
    </row>
    <row r="173" spans="1:10" x14ac:dyDescent="0.2">
      <c r="A173" s="26" t="s">
        <v>179</v>
      </c>
      <c r="B173" s="79">
        <f>'Funding Process Tracking'!R175</f>
        <v>600</v>
      </c>
      <c r="C173" s="30">
        <f>'Funding Process Tracking'!W175</f>
        <v>500</v>
      </c>
      <c r="D173" s="21"/>
      <c r="E173" s="22"/>
      <c r="F173" s="34">
        <f t="shared" si="4"/>
        <v>500</v>
      </c>
      <c r="G173" s="32"/>
      <c r="H173" s="32">
        <f t="shared" si="5"/>
        <v>500</v>
      </c>
      <c r="I173" s="1" t="s">
        <v>324</v>
      </c>
    </row>
    <row r="174" spans="1:10" ht="25.5" x14ac:dyDescent="0.2">
      <c r="A174" s="13" t="s">
        <v>76</v>
      </c>
      <c r="B174" s="79">
        <f>'Funding Process Tracking'!R176</f>
        <v>22500</v>
      </c>
      <c r="C174" s="30">
        <f>'Funding Process Tracking'!W176</f>
        <v>10000</v>
      </c>
      <c r="D174" s="21"/>
      <c r="E174" s="22"/>
      <c r="F174" s="34">
        <f t="shared" si="4"/>
        <v>10000</v>
      </c>
      <c r="G174" s="32"/>
      <c r="H174" s="32">
        <f t="shared" si="5"/>
        <v>10000</v>
      </c>
      <c r="I174" s="1" t="s">
        <v>324</v>
      </c>
    </row>
    <row r="175" spans="1:10" x14ac:dyDescent="0.2">
      <c r="A175" s="26" t="s">
        <v>301</v>
      </c>
      <c r="B175" s="79">
        <f>'Funding Process Tracking'!R177</f>
        <v>300</v>
      </c>
      <c r="C175" s="30">
        <f>'Funding Process Tracking'!W177</f>
        <v>50</v>
      </c>
      <c r="D175" s="21"/>
      <c r="E175" s="22"/>
      <c r="F175" s="34">
        <f t="shared" si="4"/>
        <v>50</v>
      </c>
      <c r="G175" s="32"/>
      <c r="H175" s="32">
        <f t="shared" si="5"/>
        <v>50</v>
      </c>
      <c r="I175" s="1" t="s">
        <v>324</v>
      </c>
    </row>
    <row r="176" spans="1:10" ht="25.5" x14ac:dyDescent="0.2">
      <c r="A176" s="26" t="s">
        <v>256</v>
      </c>
      <c r="B176" s="79">
        <f>'Funding Process Tracking'!R178</f>
        <v>200</v>
      </c>
      <c r="C176" s="30">
        <f>'Funding Process Tracking'!W178</f>
        <v>50</v>
      </c>
      <c r="D176" s="21"/>
      <c r="E176" s="22"/>
      <c r="F176" s="34">
        <f t="shared" si="4"/>
        <v>50</v>
      </c>
      <c r="G176" s="32"/>
      <c r="H176" s="32">
        <f t="shared" si="5"/>
        <v>50</v>
      </c>
      <c r="I176" s="1" t="s">
        <v>324</v>
      </c>
    </row>
    <row r="177" spans="1:10" x14ac:dyDescent="0.2">
      <c r="A177" s="26" t="s">
        <v>77</v>
      </c>
      <c r="B177" s="79">
        <f>'Funding Process Tracking'!R179</f>
        <v>420</v>
      </c>
      <c r="C177" s="30">
        <f>'Funding Process Tracking'!W179</f>
        <v>420</v>
      </c>
      <c r="D177" s="21"/>
      <c r="E177" s="22"/>
      <c r="F177" s="34">
        <f t="shared" si="4"/>
        <v>420</v>
      </c>
      <c r="G177" s="32"/>
      <c r="H177" s="32">
        <f t="shared" si="5"/>
        <v>420</v>
      </c>
      <c r="I177" s="1" t="s">
        <v>324</v>
      </c>
    </row>
    <row r="178" spans="1:10" x14ac:dyDescent="0.2">
      <c r="A178" s="26" t="s">
        <v>78</v>
      </c>
      <c r="B178" s="79">
        <f>'Funding Process Tracking'!R180</f>
        <v>864</v>
      </c>
      <c r="C178" s="30">
        <f>'Funding Process Tracking'!W180</f>
        <v>0</v>
      </c>
      <c r="D178" s="21"/>
      <c r="E178" s="22"/>
      <c r="F178" s="34">
        <f t="shared" si="4"/>
        <v>0</v>
      </c>
      <c r="G178" s="32"/>
      <c r="H178" s="32">
        <f t="shared" si="5"/>
        <v>0</v>
      </c>
      <c r="I178" s="1" t="s">
        <v>324</v>
      </c>
    </row>
    <row r="179" spans="1:10" x14ac:dyDescent="0.2">
      <c r="A179" s="26" t="s">
        <v>265</v>
      </c>
      <c r="B179" s="79">
        <f>'Funding Process Tracking'!R181</f>
        <v>2205</v>
      </c>
      <c r="C179" s="30">
        <f>'Funding Process Tracking'!W181</f>
        <v>500</v>
      </c>
      <c r="D179" s="21">
        <f>C179*0.2</f>
        <v>100</v>
      </c>
      <c r="E179" s="22"/>
      <c r="F179" s="34">
        <f t="shared" si="4"/>
        <v>400</v>
      </c>
      <c r="G179" s="32"/>
      <c r="H179" s="32">
        <f t="shared" si="5"/>
        <v>400</v>
      </c>
      <c r="I179" s="1" t="s">
        <v>324</v>
      </c>
    </row>
    <row r="180" spans="1:10" x14ac:dyDescent="0.2">
      <c r="A180" s="26" t="s">
        <v>79</v>
      </c>
      <c r="B180" s="79">
        <f>'Funding Process Tracking'!R182</f>
        <v>1200</v>
      </c>
      <c r="C180" s="30">
        <f>'Funding Process Tracking'!W182</f>
        <v>1025</v>
      </c>
      <c r="D180" s="21"/>
      <c r="E180" s="22"/>
      <c r="F180" s="34">
        <f t="shared" si="4"/>
        <v>1025</v>
      </c>
      <c r="G180" s="32"/>
      <c r="H180" s="32">
        <f t="shared" si="5"/>
        <v>1025</v>
      </c>
      <c r="I180" s="1" t="s">
        <v>324</v>
      </c>
    </row>
    <row r="181" spans="1:10" x14ac:dyDescent="0.2">
      <c r="A181" s="26" t="s">
        <v>80</v>
      </c>
      <c r="B181" s="79">
        <f>'Funding Process Tracking'!R183</f>
        <v>300</v>
      </c>
      <c r="C181" s="30">
        <f>'Funding Process Tracking'!W183</f>
        <v>300</v>
      </c>
      <c r="D181" s="21">
        <f>C181*0.2</f>
        <v>60</v>
      </c>
      <c r="E181" s="22"/>
      <c r="F181" s="34">
        <f t="shared" si="4"/>
        <v>240</v>
      </c>
      <c r="G181" s="32"/>
      <c r="H181" s="32">
        <f t="shared" si="5"/>
        <v>240</v>
      </c>
      <c r="I181" s="1" t="s">
        <v>324</v>
      </c>
    </row>
    <row r="182" spans="1:10" x14ac:dyDescent="0.2">
      <c r="A182" s="26" t="s">
        <v>299</v>
      </c>
      <c r="B182" s="79">
        <f>'Funding Process Tracking'!R184</f>
        <v>950</v>
      </c>
      <c r="C182" s="30">
        <f>'Funding Process Tracking'!W184</f>
        <v>240</v>
      </c>
      <c r="D182" s="21"/>
      <c r="E182" s="22"/>
      <c r="F182" s="34">
        <f t="shared" si="4"/>
        <v>240</v>
      </c>
      <c r="G182" s="32">
        <v>0</v>
      </c>
      <c r="H182" s="32">
        <f t="shared" si="5"/>
        <v>240</v>
      </c>
      <c r="I182" s="1" t="s">
        <v>324</v>
      </c>
      <c r="J182" s="1" t="s">
        <v>324</v>
      </c>
    </row>
    <row r="183" spans="1:10" ht="25.5" x14ac:dyDescent="0.2">
      <c r="A183" s="26" t="s">
        <v>248</v>
      </c>
      <c r="B183" s="79">
        <f>'Funding Process Tracking'!R185</f>
        <v>270</v>
      </c>
      <c r="C183" s="30">
        <f>'Funding Process Tracking'!W185</f>
        <v>270</v>
      </c>
      <c r="D183" s="21"/>
      <c r="E183" s="22"/>
      <c r="F183" s="34">
        <f t="shared" si="4"/>
        <v>270</v>
      </c>
      <c r="G183" s="32"/>
      <c r="H183" s="32">
        <f t="shared" si="5"/>
        <v>270</v>
      </c>
      <c r="I183" s="1" t="s">
        <v>324</v>
      </c>
    </row>
    <row r="184" spans="1:10" x14ac:dyDescent="0.2">
      <c r="A184" s="26" t="s">
        <v>81</v>
      </c>
      <c r="B184" s="79">
        <f>'Funding Process Tracking'!R186</f>
        <v>0</v>
      </c>
      <c r="C184" s="30">
        <f>'Funding Process Tracking'!W186</f>
        <v>0</v>
      </c>
      <c r="D184" s="21"/>
      <c r="E184" s="22"/>
      <c r="F184" s="34">
        <f t="shared" si="4"/>
        <v>0</v>
      </c>
      <c r="G184" s="32"/>
      <c r="H184" s="32">
        <f t="shared" si="5"/>
        <v>0</v>
      </c>
      <c r="I184" s="1" t="s">
        <v>324</v>
      </c>
    </row>
    <row r="185" spans="1:10" x14ac:dyDescent="0.2">
      <c r="A185" s="26" t="s">
        <v>82</v>
      </c>
      <c r="B185" s="79">
        <f>'Funding Process Tracking'!R187</f>
        <v>1521</v>
      </c>
      <c r="C185" s="30">
        <f>'Funding Process Tracking'!W187</f>
        <v>1000</v>
      </c>
      <c r="D185" s="21">
        <f>C185*0.2</f>
        <v>200</v>
      </c>
      <c r="E185" s="22"/>
      <c r="F185" s="34">
        <f t="shared" si="4"/>
        <v>800</v>
      </c>
      <c r="G185" s="32">
        <v>0</v>
      </c>
      <c r="H185" s="32">
        <f t="shared" si="5"/>
        <v>800</v>
      </c>
      <c r="I185" s="1" t="s">
        <v>324</v>
      </c>
      <c r="J185" s="1" t="s">
        <v>324</v>
      </c>
    </row>
    <row r="186" spans="1:10" ht="25.5" x14ac:dyDescent="0.2">
      <c r="A186" s="13" t="s">
        <v>83</v>
      </c>
      <c r="B186" s="79">
        <f>'Funding Process Tracking'!R188</f>
        <v>2150</v>
      </c>
      <c r="C186" s="30">
        <f>'Funding Process Tracking'!W188</f>
        <v>2150</v>
      </c>
      <c r="D186" s="21">
        <f>C186*0.2</f>
        <v>430</v>
      </c>
      <c r="E186" s="22"/>
      <c r="F186" s="34">
        <f t="shared" si="4"/>
        <v>1720</v>
      </c>
      <c r="G186" s="32"/>
      <c r="H186" s="32">
        <f t="shared" si="5"/>
        <v>1720</v>
      </c>
      <c r="I186" s="1" t="s">
        <v>324</v>
      </c>
    </row>
    <row r="187" spans="1:10" ht="25.5" x14ac:dyDescent="0.2">
      <c r="A187" s="26" t="s">
        <v>231</v>
      </c>
      <c r="B187" s="79">
        <f>'Funding Process Tracking'!R189</f>
        <v>720</v>
      </c>
      <c r="C187" s="30">
        <f>'Funding Process Tracking'!W189</f>
        <v>400</v>
      </c>
      <c r="D187" s="21"/>
      <c r="E187" s="22"/>
      <c r="F187" s="34">
        <f t="shared" si="4"/>
        <v>400</v>
      </c>
      <c r="G187" s="32"/>
      <c r="H187" s="32">
        <f t="shared" si="5"/>
        <v>400</v>
      </c>
      <c r="I187" s="1" t="s">
        <v>324</v>
      </c>
    </row>
    <row r="188" spans="1:10" x14ac:dyDescent="0.2">
      <c r="A188" s="26" t="s">
        <v>229</v>
      </c>
      <c r="B188" s="79">
        <f>'Funding Process Tracking'!R190</f>
        <v>21000</v>
      </c>
      <c r="C188" s="30">
        <f>'Funding Process Tracking'!W190</f>
        <v>7500</v>
      </c>
      <c r="D188" s="21"/>
      <c r="E188" s="22"/>
      <c r="F188" s="34">
        <f t="shared" si="4"/>
        <v>7500</v>
      </c>
      <c r="G188" s="32">
        <v>250</v>
      </c>
      <c r="H188" s="32">
        <f t="shared" si="5"/>
        <v>7750</v>
      </c>
      <c r="I188" s="1" t="s">
        <v>324</v>
      </c>
      <c r="J188" s="1" t="s">
        <v>324</v>
      </c>
    </row>
    <row r="189" spans="1:10" x14ac:dyDescent="0.2">
      <c r="A189" s="26" t="s">
        <v>243</v>
      </c>
      <c r="B189" s="79">
        <f>'Funding Process Tracking'!R191</f>
        <v>1550</v>
      </c>
      <c r="C189" s="30">
        <f>'Funding Process Tracking'!W191</f>
        <v>500</v>
      </c>
      <c r="D189" s="21"/>
      <c r="E189" s="22"/>
      <c r="F189" s="34">
        <f t="shared" si="4"/>
        <v>500</v>
      </c>
      <c r="G189" s="32">
        <v>0</v>
      </c>
      <c r="H189" s="32">
        <f t="shared" si="5"/>
        <v>500</v>
      </c>
      <c r="I189" s="1" t="s">
        <v>324</v>
      </c>
      <c r="J189" s="1" t="s">
        <v>324</v>
      </c>
    </row>
    <row r="190" spans="1:10" x14ac:dyDescent="0.2">
      <c r="A190" s="26" t="s">
        <v>258</v>
      </c>
      <c r="B190" s="79">
        <f>'Funding Process Tracking'!R192</f>
        <v>0</v>
      </c>
      <c r="C190" s="30">
        <f>'Funding Process Tracking'!W192</f>
        <v>0</v>
      </c>
      <c r="D190" s="21"/>
      <c r="E190" s="22"/>
      <c r="F190" s="34">
        <f t="shared" si="4"/>
        <v>0</v>
      </c>
      <c r="G190" s="32"/>
      <c r="H190" s="32">
        <f t="shared" si="5"/>
        <v>0</v>
      </c>
      <c r="I190" s="1" t="s">
        <v>324</v>
      </c>
    </row>
    <row r="191" spans="1:10" x14ac:dyDescent="0.2">
      <c r="A191" s="26" t="s">
        <v>269</v>
      </c>
      <c r="B191" s="79">
        <f>'Funding Process Tracking'!R193</f>
        <v>0</v>
      </c>
      <c r="C191" s="30">
        <f>'Funding Process Tracking'!W193</f>
        <v>0</v>
      </c>
      <c r="D191" s="21"/>
      <c r="E191" s="22"/>
      <c r="F191" s="34">
        <f t="shared" si="4"/>
        <v>0</v>
      </c>
      <c r="G191" s="32"/>
      <c r="H191" s="32">
        <f t="shared" si="5"/>
        <v>0</v>
      </c>
      <c r="I191" s="1" t="s">
        <v>324</v>
      </c>
    </row>
    <row r="192" spans="1:10" x14ac:dyDescent="0.2">
      <c r="A192" s="26" t="s">
        <v>266</v>
      </c>
      <c r="B192" s="79">
        <f>'Funding Process Tracking'!R194</f>
        <v>1200</v>
      </c>
      <c r="C192" s="30">
        <f>'Funding Process Tracking'!W194</f>
        <v>500</v>
      </c>
      <c r="D192" s="21"/>
      <c r="E192" s="22"/>
      <c r="F192" s="34">
        <f t="shared" si="4"/>
        <v>500</v>
      </c>
      <c r="G192" s="32"/>
      <c r="H192" s="32">
        <f t="shared" si="5"/>
        <v>500</v>
      </c>
      <c r="I192" s="1" t="s">
        <v>324</v>
      </c>
    </row>
    <row r="193" spans="1:10" x14ac:dyDescent="0.2">
      <c r="A193" s="26" t="s">
        <v>249</v>
      </c>
      <c r="B193" s="79">
        <f>'Funding Process Tracking'!R195</f>
        <v>1000</v>
      </c>
      <c r="C193" s="30">
        <f>'Funding Process Tracking'!W195</f>
        <v>500</v>
      </c>
      <c r="D193" s="21"/>
      <c r="E193" s="22"/>
      <c r="F193" s="34">
        <f t="shared" si="4"/>
        <v>500</v>
      </c>
      <c r="G193" s="32"/>
      <c r="H193" s="32">
        <f t="shared" si="5"/>
        <v>500</v>
      </c>
      <c r="I193" s="1" t="s">
        <v>324</v>
      </c>
    </row>
    <row r="194" spans="1:10" ht="38.25" x14ac:dyDescent="0.2">
      <c r="A194" s="13" t="s">
        <v>84</v>
      </c>
      <c r="B194" s="79">
        <f>'Funding Process Tracking'!R196</f>
        <v>2000</v>
      </c>
      <c r="C194" s="30">
        <f>'Funding Process Tracking'!W196</f>
        <v>1950</v>
      </c>
      <c r="D194" s="21"/>
      <c r="E194" s="22"/>
      <c r="F194" s="34">
        <f t="shared" si="4"/>
        <v>1950</v>
      </c>
      <c r="G194" s="32"/>
      <c r="H194" s="32">
        <f t="shared" si="5"/>
        <v>1950</v>
      </c>
      <c r="I194" s="1" t="s">
        <v>324</v>
      </c>
    </row>
    <row r="195" spans="1:10" ht="38.25" x14ac:dyDescent="0.2">
      <c r="A195" s="13" t="s">
        <v>134</v>
      </c>
      <c r="B195" s="79">
        <f>'Funding Process Tracking'!R197</f>
        <v>1350</v>
      </c>
      <c r="C195" s="30">
        <f>'Funding Process Tracking'!W197</f>
        <v>300</v>
      </c>
      <c r="D195" s="21">
        <f>C195*0.2</f>
        <v>60</v>
      </c>
      <c r="E195" s="22"/>
      <c r="F195" s="34">
        <f t="shared" si="4"/>
        <v>240</v>
      </c>
      <c r="G195" s="32">
        <v>0</v>
      </c>
      <c r="H195" s="32">
        <f t="shared" si="5"/>
        <v>240</v>
      </c>
      <c r="I195" s="1" t="s">
        <v>324</v>
      </c>
      <c r="J195" s="1" t="s">
        <v>324</v>
      </c>
    </row>
    <row r="196" spans="1:10" x14ac:dyDescent="0.2">
      <c r="A196" s="26" t="s">
        <v>277</v>
      </c>
      <c r="B196" s="79">
        <f>'Funding Process Tracking'!R198</f>
        <v>1500</v>
      </c>
      <c r="C196" s="30">
        <f>'Funding Process Tracking'!W198</f>
        <v>1200</v>
      </c>
      <c r="D196" s="21"/>
      <c r="E196" s="22"/>
      <c r="F196" s="34">
        <f t="shared" si="4"/>
        <v>1200</v>
      </c>
      <c r="G196" s="32"/>
      <c r="H196" s="32">
        <f t="shared" si="5"/>
        <v>1200</v>
      </c>
      <c r="I196" s="1" t="s">
        <v>324</v>
      </c>
    </row>
    <row r="197" spans="1:10" ht="25.5" x14ac:dyDescent="0.2">
      <c r="A197" s="26" t="s">
        <v>290</v>
      </c>
      <c r="B197" s="79">
        <f>'Funding Process Tracking'!R199</f>
        <v>4500</v>
      </c>
      <c r="C197" s="30">
        <f>'Funding Process Tracking'!W199</f>
        <v>750</v>
      </c>
      <c r="D197" s="21"/>
      <c r="E197" s="22"/>
      <c r="F197" s="34">
        <f t="shared" ref="F197:F207" si="6">C197-D197-E197</f>
        <v>750</v>
      </c>
      <c r="G197" s="32"/>
      <c r="H197" s="32">
        <f t="shared" ref="H197:H207" si="7">SUM(F197:G197)</f>
        <v>750</v>
      </c>
      <c r="I197" s="1" t="s">
        <v>324</v>
      </c>
    </row>
    <row r="198" spans="1:10" ht="25.5" x14ac:dyDescent="0.2">
      <c r="A198" s="26" t="s">
        <v>161</v>
      </c>
      <c r="B198" s="79">
        <f>'Funding Process Tracking'!R200</f>
        <v>8600</v>
      </c>
      <c r="C198" s="30">
        <f>'Funding Process Tracking'!W200</f>
        <v>2000</v>
      </c>
      <c r="D198" s="21"/>
      <c r="E198" s="22"/>
      <c r="F198" s="34">
        <f t="shared" si="6"/>
        <v>2000</v>
      </c>
      <c r="G198" s="32"/>
      <c r="H198" s="32">
        <f t="shared" si="7"/>
        <v>2000</v>
      </c>
      <c r="I198" s="1" t="s">
        <v>324</v>
      </c>
    </row>
    <row r="199" spans="1:10" ht="25.5" x14ac:dyDescent="0.2">
      <c r="A199" s="26" t="s">
        <v>85</v>
      </c>
      <c r="B199" s="79">
        <f>'Funding Process Tracking'!R201</f>
        <v>13545</v>
      </c>
      <c r="C199" s="30">
        <f>'Funding Process Tracking'!W201</f>
        <v>12000</v>
      </c>
      <c r="D199" s="21"/>
      <c r="E199" s="22"/>
      <c r="F199" s="34">
        <f t="shared" si="6"/>
        <v>12000</v>
      </c>
      <c r="G199" s="32"/>
      <c r="H199" s="32">
        <f t="shared" si="7"/>
        <v>12000</v>
      </c>
      <c r="I199" s="1" t="s">
        <v>324</v>
      </c>
    </row>
    <row r="200" spans="1:10" ht="25.5" x14ac:dyDescent="0.2">
      <c r="A200" s="26" t="s">
        <v>86</v>
      </c>
      <c r="B200" s="79">
        <f>'Funding Process Tracking'!R202</f>
        <v>2080</v>
      </c>
      <c r="C200" s="30">
        <f>'Funding Process Tracking'!W202</f>
        <v>2000</v>
      </c>
      <c r="D200" s="21"/>
      <c r="E200" s="22"/>
      <c r="F200" s="34">
        <f t="shared" si="6"/>
        <v>2000</v>
      </c>
      <c r="G200" s="32"/>
      <c r="H200" s="32">
        <f t="shared" si="7"/>
        <v>2000</v>
      </c>
      <c r="I200" s="1" t="s">
        <v>324</v>
      </c>
    </row>
    <row r="201" spans="1:10" ht="25.5" x14ac:dyDescent="0.2">
      <c r="A201" s="26" t="s">
        <v>213</v>
      </c>
      <c r="B201" s="79">
        <f>'Funding Process Tracking'!R203</f>
        <v>600</v>
      </c>
      <c r="C201" s="30">
        <f>'Funding Process Tracking'!W203</f>
        <v>350</v>
      </c>
      <c r="D201" s="21"/>
      <c r="E201" s="22"/>
      <c r="F201" s="34">
        <f t="shared" si="6"/>
        <v>350</v>
      </c>
      <c r="G201" s="32"/>
      <c r="H201" s="32">
        <f t="shared" si="7"/>
        <v>350</v>
      </c>
      <c r="I201" s="1" t="s">
        <v>324</v>
      </c>
    </row>
    <row r="202" spans="1:10" ht="25.5" x14ac:dyDescent="0.2">
      <c r="A202" s="26" t="s">
        <v>300</v>
      </c>
      <c r="B202" s="79">
        <f>'Funding Process Tracking'!R204</f>
        <v>2000</v>
      </c>
      <c r="C202" s="30">
        <f>'Funding Process Tracking'!W204</f>
        <v>600</v>
      </c>
      <c r="D202" s="21"/>
      <c r="E202" s="22">
        <f>C202*0.4</f>
        <v>240</v>
      </c>
      <c r="F202" s="34">
        <f t="shared" si="6"/>
        <v>360</v>
      </c>
      <c r="G202" s="32"/>
      <c r="H202" s="32">
        <f t="shared" si="7"/>
        <v>360</v>
      </c>
      <c r="I202" s="1" t="s">
        <v>324</v>
      </c>
    </row>
    <row r="203" spans="1:10" x14ac:dyDescent="0.2">
      <c r="A203" s="26" t="s">
        <v>181</v>
      </c>
      <c r="B203" s="79">
        <f>'Funding Process Tracking'!R205</f>
        <v>5500</v>
      </c>
      <c r="C203" s="30">
        <f>'Funding Process Tracking'!W205</f>
        <v>1500</v>
      </c>
      <c r="D203" s="21"/>
      <c r="E203" s="22"/>
      <c r="F203" s="34">
        <f t="shared" si="6"/>
        <v>1500</v>
      </c>
      <c r="G203" s="32"/>
      <c r="H203" s="32">
        <f t="shared" si="7"/>
        <v>1500</v>
      </c>
      <c r="I203" s="1" t="s">
        <v>324</v>
      </c>
    </row>
    <row r="204" spans="1:10" x14ac:dyDescent="0.2">
      <c r="A204" s="26" t="s">
        <v>238</v>
      </c>
      <c r="B204" s="79">
        <f>'Funding Process Tracking'!R206</f>
        <v>2000</v>
      </c>
      <c r="C204" s="30">
        <f>'Funding Process Tracking'!W206</f>
        <v>500</v>
      </c>
      <c r="D204" s="21"/>
      <c r="E204" s="22"/>
      <c r="F204" s="34">
        <f t="shared" si="6"/>
        <v>500</v>
      </c>
      <c r="G204" s="32"/>
      <c r="H204" s="32">
        <f t="shared" si="7"/>
        <v>500</v>
      </c>
      <c r="I204" s="1" t="s">
        <v>324</v>
      </c>
    </row>
    <row r="205" spans="1:10" x14ac:dyDescent="0.2">
      <c r="A205" s="26" t="s">
        <v>175</v>
      </c>
      <c r="B205" s="79">
        <f>'Funding Process Tracking'!R207</f>
        <v>3200</v>
      </c>
      <c r="C205" s="30">
        <f>'Funding Process Tracking'!W207</f>
        <v>1000</v>
      </c>
      <c r="D205" s="21"/>
      <c r="E205" s="22"/>
      <c r="F205" s="34">
        <f t="shared" si="6"/>
        <v>1000</v>
      </c>
      <c r="G205" s="32"/>
      <c r="H205" s="32">
        <f t="shared" si="7"/>
        <v>1000</v>
      </c>
      <c r="I205" s="1" t="s">
        <v>324</v>
      </c>
    </row>
    <row r="206" spans="1:10" x14ac:dyDescent="0.2">
      <c r="A206" s="26" t="s">
        <v>87</v>
      </c>
      <c r="B206" s="79">
        <f>'Funding Process Tracking'!R208</f>
        <v>8000</v>
      </c>
      <c r="C206" s="30">
        <f>'Funding Process Tracking'!W208</f>
        <v>8000</v>
      </c>
      <c r="D206" s="21"/>
      <c r="E206" s="22"/>
      <c r="F206" s="34">
        <f t="shared" si="6"/>
        <v>8000</v>
      </c>
      <c r="G206" s="32"/>
      <c r="H206" s="32">
        <f t="shared" si="7"/>
        <v>8000</v>
      </c>
      <c r="I206" s="1" t="s">
        <v>324</v>
      </c>
    </row>
    <row r="207" spans="1:10" x14ac:dyDescent="0.2">
      <c r="A207" s="26" t="s">
        <v>205</v>
      </c>
      <c r="B207" s="79">
        <f>'Funding Process Tracking'!R209</f>
        <v>1015</v>
      </c>
      <c r="C207" s="30">
        <f>'Funding Process Tracking'!W209</f>
        <v>540</v>
      </c>
      <c r="D207" s="21"/>
      <c r="E207" s="22"/>
      <c r="F207" s="34">
        <f t="shared" si="6"/>
        <v>540</v>
      </c>
      <c r="G207" s="32"/>
      <c r="H207" s="32">
        <f t="shared" si="7"/>
        <v>540</v>
      </c>
      <c r="I207" s="1" t="s">
        <v>324</v>
      </c>
    </row>
    <row r="208" spans="1:10" ht="31.5" x14ac:dyDescent="0.2">
      <c r="A208" s="42" t="s">
        <v>182</v>
      </c>
      <c r="B208" s="81">
        <f>SUM(B4:B207)</f>
        <v>736608.39999999991</v>
      </c>
      <c r="C208" s="81">
        <f t="shared" ref="C208:G208" si="8">SUM(C4:C207)</f>
        <v>396480</v>
      </c>
      <c r="D208" s="81">
        <f>SUM(D4:D207)</f>
        <v>13630</v>
      </c>
      <c r="E208" s="81">
        <f>SUM(E4:E207)</f>
        <v>1890</v>
      </c>
      <c r="F208" s="81">
        <f t="shared" si="8"/>
        <v>380960</v>
      </c>
      <c r="G208" s="81">
        <f t="shared" si="8"/>
        <v>6965</v>
      </c>
      <c r="H208" s="81">
        <f>SUM(H4:H207)</f>
        <v>387925</v>
      </c>
    </row>
    <row r="209" spans="1:10" ht="23.25" customHeight="1" x14ac:dyDescent="0.2">
      <c r="A209" s="122" t="s">
        <v>166</v>
      </c>
      <c r="B209" s="123"/>
      <c r="C209" s="123"/>
      <c r="D209" s="123"/>
      <c r="E209" s="123"/>
      <c r="F209" s="123"/>
      <c r="G209" s="123"/>
      <c r="H209" s="124"/>
    </row>
    <row r="210" spans="1:10" ht="38.25" x14ac:dyDescent="0.2">
      <c r="A210" s="13" t="s">
        <v>88</v>
      </c>
      <c r="B210" s="79">
        <f>'Funding Process Tracking'!R212</f>
        <v>0</v>
      </c>
      <c r="C210" s="31">
        <f>'Funding Process Tracking'!W212</f>
        <v>0</v>
      </c>
      <c r="D210" s="22"/>
      <c r="E210" s="22"/>
      <c r="F210" s="34">
        <f>C210-D210-E210</f>
        <v>0</v>
      </c>
      <c r="G210" s="32"/>
      <c r="H210" s="32">
        <f>SUM(F210:G210)</f>
        <v>0</v>
      </c>
      <c r="I210" s="1" t="s">
        <v>324</v>
      </c>
    </row>
    <row r="211" spans="1:10" ht="38.25" x14ac:dyDescent="0.2">
      <c r="A211" s="13" t="s">
        <v>89</v>
      </c>
      <c r="B211" s="79">
        <f>'Funding Process Tracking'!R213</f>
        <v>14283</v>
      </c>
      <c r="C211" s="31">
        <f>'Funding Process Tracking'!W213</f>
        <v>0</v>
      </c>
      <c r="D211" s="22"/>
      <c r="E211" s="22"/>
      <c r="F211" s="34">
        <f t="shared" ref="F211:F242" si="9">C211-D211-E211</f>
        <v>0</v>
      </c>
      <c r="G211" s="32">
        <v>4800</v>
      </c>
      <c r="H211" s="32">
        <f t="shared" ref="H211:H242" si="10">SUM(F211:G211)</f>
        <v>4800</v>
      </c>
      <c r="I211" s="1" t="s">
        <v>324</v>
      </c>
      <c r="J211" s="1" t="s">
        <v>324</v>
      </c>
    </row>
    <row r="212" spans="1:10" ht="25.5" x14ac:dyDescent="0.2">
      <c r="A212" s="26" t="s">
        <v>230</v>
      </c>
      <c r="B212" s="79">
        <f>'Funding Process Tracking'!R214</f>
        <v>7500</v>
      </c>
      <c r="C212" s="31">
        <f>'Funding Process Tracking'!W214</f>
        <v>500</v>
      </c>
      <c r="D212" s="22"/>
      <c r="E212" s="22"/>
      <c r="F212" s="34">
        <f t="shared" si="9"/>
        <v>500</v>
      </c>
      <c r="G212" s="32">
        <v>250</v>
      </c>
      <c r="H212" s="32">
        <f t="shared" si="10"/>
        <v>750</v>
      </c>
      <c r="I212" s="1" t="s">
        <v>324</v>
      </c>
      <c r="J212" s="1" t="s">
        <v>324</v>
      </c>
    </row>
    <row r="213" spans="1:10" x14ac:dyDescent="0.2">
      <c r="A213" s="13" t="s">
        <v>90</v>
      </c>
      <c r="B213" s="79">
        <f>'Funding Process Tracking'!R215</f>
        <v>11000</v>
      </c>
      <c r="C213" s="31">
        <f>'Funding Process Tracking'!W215</f>
        <v>11000</v>
      </c>
      <c r="D213" s="22"/>
      <c r="E213" s="22"/>
      <c r="F213" s="34">
        <f t="shared" si="9"/>
        <v>11000</v>
      </c>
      <c r="G213" s="32"/>
      <c r="H213" s="32">
        <f t="shared" si="10"/>
        <v>11000</v>
      </c>
      <c r="I213" s="1" t="s">
        <v>324</v>
      </c>
    </row>
    <row r="214" spans="1:10" ht="37.5" customHeight="1" x14ac:dyDescent="0.2">
      <c r="A214" s="13" t="s">
        <v>91</v>
      </c>
      <c r="B214" s="79">
        <f>'Funding Process Tracking'!R216</f>
        <v>4895</v>
      </c>
      <c r="C214" s="31">
        <f>'Funding Process Tracking'!W216</f>
        <v>4895</v>
      </c>
      <c r="D214" s="22"/>
      <c r="E214" s="22"/>
      <c r="F214" s="34">
        <f t="shared" si="9"/>
        <v>4895</v>
      </c>
      <c r="G214" s="32"/>
      <c r="H214" s="32">
        <f t="shared" si="10"/>
        <v>4895</v>
      </c>
      <c r="I214" s="1" t="s">
        <v>324</v>
      </c>
    </row>
    <row r="215" spans="1:10" ht="25.5" x14ac:dyDescent="0.2">
      <c r="A215" s="13" t="s">
        <v>92</v>
      </c>
      <c r="B215" s="79">
        <f>'Funding Process Tracking'!R217</f>
        <v>750</v>
      </c>
      <c r="C215" s="31">
        <f>'Funding Process Tracking'!W217</f>
        <v>750</v>
      </c>
      <c r="D215" s="22">
        <f>C215*0.2</f>
        <v>150</v>
      </c>
      <c r="E215" s="22"/>
      <c r="F215" s="34">
        <f t="shared" si="9"/>
        <v>600</v>
      </c>
      <c r="G215" s="32"/>
      <c r="H215" s="32">
        <f t="shared" si="10"/>
        <v>600</v>
      </c>
      <c r="I215" s="1" t="s">
        <v>324</v>
      </c>
    </row>
    <row r="216" spans="1:10" ht="25.5" x14ac:dyDescent="0.2">
      <c r="A216" s="14" t="s">
        <v>111</v>
      </c>
      <c r="B216" s="79">
        <f>'Funding Process Tracking'!R218</f>
        <v>2050</v>
      </c>
      <c r="C216" s="31">
        <f>'Funding Process Tracking'!W218</f>
        <v>2050</v>
      </c>
      <c r="D216" s="22"/>
      <c r="E216" s="22"/>
      <c r="F216" s="34">
        <f t="shared" si="9"/>
        <v>2050</v>
      </c>
      <c r="G216" s="32"/>
      <c r="H216" s="32">
        <f t="shared" si="10"/>
        <v>2050</v>
      </c>
      <c r="I216" s="8" t="s">
        <v>324</v>
      </c>
    </row>
    <row r="217" spans="1:10" ht="38.25" x14ac:dyDescent="0.2">
      <c r="A217" s="14" t="s">
        <v>113</v>
      </c>
      <c r="B217" s="79">
        <f>'Funding Process Tracking'!R219</f>
        <v>576</v>
      </c>
      <c r="C217" s="31">
        <f>'Funding Process Tracking'!W219</f>
        <v>100</v>
      </c>
      <c r="D217" s="22"/>
      <c r="E217" s="22"/>
      <c r="F217" s="34">
        <f t="shared" si="9"/>
        <v>100</v>
      </c>
      <c r="G217" s="32"/>
      <c r="H217" s="32">
        <f t="shared" si="10"/>
        <v>100</v>
      </c>
      <c r="I217" s="1" t="s">
        <v>324</v>
      </c>
    </row>
    <row r="218" spans="1:10" ht="25.5" x14ac:dyDescent="0.2">
      <c r="A218" s="13" t="s">
        <v>93</v>
      </c>
      <c r="B218" s="79">
        <f>'Funding Process Tracking'!R220</f>
        <v>6000</v>
      </c>
      <c r="C218" s="31">
        <f>'Funding Process Tracking'!W220</f>
        <v>4500</v>
      </c>
      <c r="D218" s="22"/>
      <c r="E218" s="22"/>
      <c r="F218" s="34">
        <f t="shared" si="9"/>
        <v>4500</v>
      </c>
      <c r="G218" s="32"/>
      <c r="H218" s="32">
        <f t="shared" si="10"/>
        <v>4500</v>
      </c>
      <c r="I218" s="1" t="s">
        <v>324</v>
      </c>
    </row>
    <row r="219" spans="1:10" ht="25.5" x14ac:dyDescent="0.2">
      <c r="A219" s="13" t="s">
        <v>94</v>
      </c>
      <c r="B219" s="79">
        <f>'Funding Process Tracking'!R221</f>
        <v>3200</v>
      </c>
      <c r="C219" s="31">
        <f>'Funding Process Tracking'!W221</f>
        <v>1600</v>
      </c>
      <c r="D219" s="22"/>
      <c r="E219" s="22"/>
      <c r="F219" s="34">
        <f t="shared" si="9"/>
        <v>1600</v>
      </c>
      <c r="G219" s="32"/>
      <c r="H219" s="32">
        <f t="shared" si="10"/>
        <v>1600</v>
      </c>
      <c r="I219" s="1" t="s">
        <v>324</v>
      </c>
    </row>
    <row r="220" spans="1:10" ht="25.5" x14ac:dyDescent="0.2">
      <c r="A220" s="26" t="s">
        <v>262</v>
      </c>
      <c r="B220" s="79">
        <f>'Funding Process Tracking'!R222</f>
        <v>450</v>
      </c>
      <c r="C220" s="31">
        <f>'Funding Process Tracking'!W222</f>
        <v>450</v>
      </c>
      <c r="D220" s="22"/>
      <c r="E220" s="22"/>
      <c r="F220" s="34">
        <f t="shared" si="9"/>
        <v>450</v>
      </c>
      <c r="G220" s="32"/>
      <c r="H220" s="32">
        <f t="shared" si="10"/>
        <v>450</v>
      </c>
      <c r="I220" s="1" t="s">
        <v>324</v>
      </c>
    </row>
    <row r="221" spans="1:10" x14ac:dyDescent="0.2">
      <c r="A221" s="14" t="s">
        <v>156</v>
      </c>
      <c r="B221" s="79">
        <f>'Funding Process Tracking'!R223</f>
        <v>200</v>
      </c>
      <c r="C221" s="31">
        <f>'Funding Process Tracking'!W223</f>
        <v>200</v>
      </c>
      <c r="D221" s="22">
        <f>C221*0.2</f>
        <v>40</v>
      </c>
      <c r="E221" s="22"/>
      <c r="F221" s="34">
        <f t="shared" si="9"/>
        <v>160</v>
      </c>
      <c r="G221" s="32"/>
      <c r="H221" s="32">
        <f t="shared" si="10"/>
        <v>160</v>
      </c>
      <c r="I221" s="1" t="s">
        <v>324</v>
      </c>
    </row>
    <row r="222" spans="1:10" ht="25.5" x14ac:dyDescent="0.2">
      <c r="A222" s="14" t="s">
        <v>282</v>
      </c>
      <c r="B222" s="79">
        <f>'Funding Process Tracking'!R224</f>
        <v>0</v>
      </c>
      <c r="C222" s="31">
        <f>'Funding Process Tracking'!W224</f>
        <v>0</v>
      </c>
      <c r="D222" s="22"/>
      <c r="E222" s="22"/>
      <c r="F222" s="34">
        <f t="shared" si="9"/>
        <v>0</v>
      </c>
      <c r="G222" s="32"/>
      <c r="H222" s="32">
        <f t="shared" si="10"/>
        <v>0</v>
      </c>
      <c r="I222" s="1" t="s">
        <v>324</v>
      </c>
    </row>
    <row r="223" spans="1:10" x14ac:dyDescent="0.2">
      <c r="A223" s="26" t="s">
        <v>95</v>
      </c>
      <c r="B223" s="79">
        <f>'Funding Process Tracking'!R225</f>
        <v>8360</v>
      </c>
      <c r="C223" s="31">
        <f>'Funding Process Tracking'!W225</f>
        <v>6300</v>
      </c>
      <c r="D223" s="22"/>
      <c r="E223" s="22"/>
      <c r="F223" s="34">
        <f t="shared" si="9"/>
        <v>6300</v>
      </c>
      <c r="G223" s="32"/>
      <c r="H223" s="32">
        <f t="shared" si="10"/>
        <v>6300</v>
      </c>
      <c r="I223" s="1" t="s">
        <v>324</v>
      </c>
    </row>
    <row r="224" spans="1:10" ht="38.25" x14ac:dyDescent="0.2">
      <c r="A224" s="26" t="s">
        <v>281</v>
      </c>
      <c r="B224" s="79">
        <f>'Funding Process Tracking'!R226</f>
        <v>0</v>
      </c>
      <c r="C224" s="31">
        <f>'Funding Process Tracking'!W226</f>
        <v>0</v>
      </c>
      <c r="D224" s="22"/>
      <c r="E224" s="22"/>
      <c r="F224" s="34">
        <f t="shared" si="9"/>
        <v>0</v>
      </c>
      <c r="G224" s="32"/>
      <c r="H224" s="32">
        <f t="shared" si="10"/>
        <v>0</v>
      </c>
      <c r="I224" s="1" t="s">
        <v>324</v>
      </c>
    </row>
    <row r="225" spans="1:10" ht="25.5" x14ac:dyDescent="0.2">
      <c r="A225" s="26" t="s">
        <v>138</v>
      </c>
      <c r="B225" s="79">
        <f>'Funding Process Tracking'!R227</f>
        <v>1700</v>
      </c>
      <c r="C225" s="31">
        <f>'Funding Process Tracking'!W227</f>
        <v>700</v>
      </c>
      <c r="D225" s="22"/>
      <c r="E225" s="22"/>
      <c r="F225" s="34">
        <f t="shared" si="9"/>
        <v>700</v>
      </c>
      <c r="G225" s="32"/>
      <c r="H225" s="32">
        <f t="shared" si="10"/>
        <v>700</v>
      </c>
      <c r="I225" s="1" t="s">
        <v>324</v>
      </c>
    </row>
    <row r="226" spans="1:10" ht="38.25" x14ac:dyDescent="0.2">
      <c r="A226" s="13" t="s">
        <v>96</v>
      </c>
      <c r="B226" s="79">
        <f>'Funding Process Tracking'!R228</f>
        <v>1200</v>
      </c>
      <c r="C226" s="31">
        <f>'Funding Process Tracking'!W228</f>
        <v>1200</v>
      </c>
      <c r="D226" s="22"/>
      <c r="E226" s="22"/>
      <c r="F226" s="34">
        <f t="shared" si="9"/>
        <v>1200</v>
      </c>
      <c r="G226" s="32"/>
      <c r="H226" s="32">
        <f t="shared" si="10"/>
        <v>1200</v>
      </c>
      <c r="I226" s="1" t="s">
        <v>324</v>
      </c>
    </row>
    <row r="227" spans="1:10" ht="25.5" x14ac:dyDescent="0.2">
      <c r="A227" s="13" t="s">
        <v>97</v>
      </c>
      <c r="B227" s="79">
        <f>'Funding Process Tracking'!R229</f>
        <v>1750</v>
      </c>
      <c r="C227" s="31">
        <f>'Funding Process Tracking'!W229</f>
        <v>1750</v>
      </c>
      <c r="D227" s="22"/>
      <c r="E227" s="22"/>
      <c r="F227" s="34">
        <f t="shared" si="9"/>
        <v>1750</v>
      </c>
      <c r="G227" s="32"/>
      <c r="H227" s="32">
        <f t="shared" si="10"/>
        <v>1750</v>
      </c>
      <c r="I227" s="1" t="s">
        <v>324</v>
      </c>
    </row>
    <row r="228" spans="1:10" ht="38.25" x14ac:dyDescent="0.2">
      <c r="A228" s="13" t="s">
        <v>98</v>
      </c>
      <c r="B228" s="79">
        <f>'Funding Process Tracking'!R230</f>
        <v>1500</v>
      </c>
      <c r="C228" s="31">
        <f>'Funding Process Tracking'!W230</f>
        <v>1500</v>
      </c>
      <c r="D228" s="22"/>
      <c r="E228" s="22"/>
      <c r="F228" s="34">
        <f t="shared" si="9"/>
        <v>1500</v>
      </c>
      <c r="G228" s="32"/>
      <c r="H228" s="32">
        <f t="shared" si="10"/>
        <v>1500</v>
      </c>
      <c r="I228" s="1" t="s">
        <v>324</v>
      </c>
    </row>
    <row r="229" spans="1:10" ht="25.5" x14ac:dyDescent="0.2">
      <c r="A229" s="13" t="s">
        <v>99</v>
      </c>
      <c r="B229" s="79">
        <f>'Funding Process Tracking'!R231</f>
        <v>5500</v>
      </c>
      <c r="C229" s="31">
        <f>'Funding Process Tracking'!W231</f>
        <v>5500</v>
      </c>
      <c r="D229" s="22"/>
      <c r="E229" s="22"/>
      <c r="F229" s="34">
        <f t="shared" si="9"/>
        <v>5500</v>
      </c>
      <c r="G229" s="32"/>
      <c r="H229" s="32">
        <f t="shared" si="10"/>
        <v>5500</v>
      </c>
      <c r="I229" s="1" t="s">
        <v>324</v>
      </c>
    </row>
    <row r="230" spans="1:10" ht="51" x14ac:dyDescent="0.2">
      <c r="A230" s="13" t="s">
        <v>100</v>
      </c>
      <c r="B230" s="79">
        <f>'Funding Process Tracking'!R232</f>
        <v>3000</v>
      </c>
      <c r="C230" s="31">
        <f>'Funding Process Tracking'!W232</f>
        <v>2700</v>
      </c>
      <c r="D230" s="22"/>
      <c r="E230" s="22"/>
      <c r="F230" s="34">
        <f t="shared" si="9"/>
        <v>2700</v>
      </c>
      <c r="G230" s="32"/>
      <c r="H230" s="32">
        <f t="shared" si="10"/>
        <v>2700</v>
      </c>
      <c r="I230" s="1" t="s">
        <v>324</v>
      </c>
    </row>
    <row r="231" spans="1:10" ht="25.5" x14ac:dyDescent="0.2">
      <c r="A231" s="13" t="s">
        <v>101</v>
      </c>
      <c r="B231" s="79">
        <f>'Funding Process Tracking'!R233</f>
        <v>1850</v>
      </c>
      <c r="C231" s="31">
        <f>'Funding Process Tracking'!W233</f>
        <v>1600</v>
      </c>
      <c r="D231" s="22">
        <f>C231*0.2</f>
        <v>320</v>
      </c>
      <c r="E231" s="22"/>
      <c r="F231" s="34">
        <f t="shared" si="9"/>
        <v>1280</v>
      </c>
      <c r="G231" s="32">
        <v>570</v>
      </c>
      <c r="H231" s="32">
        <f t="shared" si="10"/>
        <v>1850</v>
      </c>
      <c r="I231" s="1" t="s">
        <v>324</v>
      </c>
      <c r="J231" s="1" t="s">
        <v>324</v>
      </c>
    </row>
    <row r="232" spans="1:10" ht="25.5" x14ac:dyDescent="0.2">
      <c r="A232" s="26" t="s">
        <v>285</v>
      </c>
      <c r="B232" s="79">
        <f>'Funding Process Tracking'!R234</f>
        <v>0</v>
      </c>
      <c r="C232" s="31">
        <f>'Funding Process Tracking'!W234</f>
        <v>0</v>
      </c>
      <c r="D232" s="22"/>
      <c r="E232" s="22"/>
      <c r="F232" s="34">
        <f t="shared" si="9"/>
        <v>0</v>
      </c>
      <c r="G232" s="32"/>
      <c r="H232" s="32">
        <f t="shared" si="10"/>
        <v>0</v>
      </c>
      <c r="I232" s="1" t="s">
        <v>324</v>
      </c>
    </row>
    <row r="233" spans="1:10" ht="25.5" x14ac:dyDescent="0.2">
      <c r="A233" s="14" t="s">
        <v>114</v>
      </c>
      <c r="B233" s="79">
        <f>'Funding Process Tracking'!R235</f>
        <v>1500</v>
      </c>
      <c r="C233" s="31">
        <f>'Funding Process Tracking'!W235</f>
        <v>1500</v>
      </c>
      <c r="D233" s="22"/>
      <c r="E233" s="22"/>
      <c r="F233" s="34">
        <f t="shared" si="9"/>
        <v>1500</v>
      </c>
      <c r="G233" s="32"/>
      <c r="H233" s="32">
        <f t="shared" si="10"/>
        <v>1500</v>
      </c>
      <c r="I233" s="1" t="s">
        <v>324</v>
      </c>
    </row>
    <row r="234" spans="1:10" ht="25.5" x14ac:dyDescent="0.2">
      <c r="A234" s="26" t="s">
        <v>157</v>
      </c>
      <c r="B234" s="79">
        <f>'Funding Process Tracking'!R236</f>
        <v>400</v>
      </c>
      <c r="C234" s="31">
        <f>'Funding Process Tracking'!W236</f>
        <v>0</v>
      </c>
      <c r="D234" s="21"/>
      <c r="E234" s="22"/>
      <c r="F234" s="34">
        <f t="shared" si="9"/>
        <v>0</v>
      </c>
      <c r="G234" s="32"/>
      <c r="H234" s="32">
        <f t="shared" si="10"/>
        <v>0</v>
      </c>
      <c r="I234" s="8" t="s">
        <v>324</v>
      </c>
    </row>
    <row r="235" spans="1:10" ht="25.5" x14ac:dyDescent="0.2">
      <c r="A235" s="13" t="s">
        <v>102</v>
      </c>
      <c r="B235" s="79">
        <f>'Funding Process Tracking'!R237</f>
        <v>8000</v>
      </c>
      <c r="C235" s="31">
        <f>'Funding Process Tracking'!W237</f>
        <v>3500</v>
      </c>
      <c r="D235" s="21"/>
      <c r="E235" s="22"/>
      <c r="F235" s="34">
        <f t="shared" si="9"/>
        <v>3500</v>
      </c>
      <c r="G235" s="32">
        <v>990</v>
      </c>
      <c r="H235" s="32">
        <f t="shared" si="10"/>
        <v>4490</v>
      </c>
      <c r="I235" s="8" t="s">
        <v>324</v>
      </c>
      <c r="J235" s="1" t="s">
        <v>324</v>
      </c>
    </row>
    <row r="236" spans="1:10" x14ac:dyDescent="0.2">
      <c r="A236" s="13" t="s">
        <v>103</v>
      </c>
      <c r="B236" s="79">
        <f>'Funding Process Tracking'!R238</f>
        <v>7500</v>
      </c>
      <c r="C236" s="31">
        <f>'Funding Process Tracking'!W238</f>
        <v>7400</v>
      </c>
      <c r="D236" s="21"/>
      <c r="E236" s="22"/>
      <c r="F236" s="34">
        <f t="shared" si="9"/>
        <v>7400</v>
      </c>
      <c r="G236" s="32"/>
      <c r="H236" s="32">
        <f t="shared" si="10"/>
        <v>7400</v>
      </c>
      <c r="I236" s="8" t="s">
        <v>324</v>
      </c>
    </row>
    <row r="237" spans="1:10" ht="25.5" x14ac:dyDescent="0.2">
      <c r="A237" s="13" t="s">
        <v>194</v>
      </c>
      <c r="B237" s="79">
        <f>'Funding Process Tracking'!R239</f>
        <v>5710</v>
      </c>
      <c r="C237" s="31">
        <f>'Funding Process Tracking'!W239</f>
        <v>1000</v>
      </c>
      <c r="D237" s="21"/>
      <c r="E237" s="22">
        <f>C237*0.4</f>
        <v>400</v>
      </c>
      <c r="F237" s="34">
        <f t="shared" si="9"/>
        <v>600</v>
      </c>
      <c r="G237" s="32"/>
      <c r="H237" s="32">
        <f t="shared" si="10"/>
        <v>600</v>
      </c>
      <c r="I237" s="8" t="s">
        <v>324</v>
      </c>
    </row>
    <row r="238" spans="1:10" ht="25.5" x14ac:dyDescent="0.2">
      <c r="A238" s="13" t="s">
        <v>145</v>
      </c>
      <c r="B238" s="79">
        <f>'Funding Process Tracking'!R240</f>
        <v>180</v>
      </c>
      <c r="C238" s="31">
        <f>'Funding Process Tracking'!W240</f>
        <v>0</v>
      </c>
      <c r="D238" s="22"/>
      <c r="E238" s="22"/>
      <c r="F238" s="34">
        <f t="shared" si="9"/>
        <v>0</v>
      </c>
      <c r="G238" s="32"/>
      <c r="H238" s="32">
        <f t="shared" si="10"/>
        <v>0</v>
      </c>
      <c r="I238" s="1" t="s">
        <v>324</v>
      </c>
    </row>
    <row r="239" spans="1:10" ht="38.25" x14ac:dyDescent="0.2">
      <c r="A239" s="13" t="s">
        <v>104</v>
      </c>
      <c r="B239" s="79">
        <f>'Funding Process Tracking'!R241</f>
        <v>2800</v>
      </c>
      <c r="C239" s="31">
        <f>'Funding Process Tracking'!W241</f>
        <v>2800</v>
      </c>
      <c r="D239" s="22"/>
      <c r="E239" s="22"/>
      <c r="F239" s="34">
        <f t="shared" si="9"/>
        <v>2800</v>
      </c>
      <c r="G239" s="32"/>
      <c r="H239" s="32">
        <f t="shared" si="10"/>
        <v>2800</v>
      </c>
      <c r="I239" s="1" t="s">
        <v>324</v>
      </c>
    </row>
    <row r="240" spans="1:10" ht="38.25" x14ac:dyDescent="0.2">
      <c r="A240" s="13" t="s">
        <v>105</v>
      </c>
      <c r="B240" s="79">
        <f>'Funding Process Tracking'!R242</f>
        <v>3000</v>
      </c>
      <c r="C240" s="31">
        <f>'Funding Process Tracking'!W242</f>
        <v>2600</v>
      </c>
      <c r="D240" s="22"/>
      <c r="E240" s="22"/>
      <c r="F240" s="34">
        <f t="shared" si="9"/>
        <v>2600</v>
      </c>
      <c r="G240" s="32"/>
      <c r="H240" s="32">
        <f t="shared" si="10"/>
        <v>2600</v>
      </c>
      <c r="I240" s="1" t="s">
        <v>324</v>
      </c>
    </row>
    <row r="241" spans="1:10" ht="25.5" x14ac:dyDescent="0.2">
      <c r="A241" s="13" t="s">
        <v>106</v>
      </c>
      <c r="B241" s="79">
        <f>'Funding Process Tracking'!R243</f>
        <v>0</v>
      </c>
      <c r="C241" s="31">
        <f>'Funding Process Tracking'!W243</f>
        <v>0</v>
      </c>
      <c r="D241" s="22"/>
      <c r="E241" s="22"/>
      <c r="F241" s="34">
        <f t="shared" si="9"/>
        <v>0</v>
      </c>
      <c r="G241" s="32"/>
      <c r="H241" s="32">
        <f t="shared" si="10"/>
        <v>0</v>
      </c>
      <c r="I241" s="1" t="s">
        <v>324</v>
      </c>
    </row>
    <row r="242" spans="1:10" s="46" customFormat="1" x14ac:dyDescent="0.2">
      <c r="A242" s="12" t="s">
        <v>120</v>
      </c>
      <c r="B242" s="79">
        <f>'Funding Process Tracking'!R244</f>
        <v>2500</v>
      </c>
      <c r="C242" s="31">
        <f>'Funding Process Tracking'!W244</f>
        <v>1500</v>
      </c>
      <c r="D242" s="22">
        <f>C242*0.2</f>
        <v>300</v>
      </c>
      <c r="E242" s="22"/>
      <c r="F242" s="34">
        <f t="shared" si="9"/>
        <v>1200</v>
      </c>
      <c r="G242" s="32"/>
      <c r="H242" s="32">
        <f t="shared" si="10"/>
        <v>1200</v>
      </c>
      <c r="I242" s="82" t="s">
        <v>324</v>
      </c>
      <c r="J242" s="82"/>
    </row>
    <row r="243" spans="1:10" x14ac:dyDescent="0.2">
      <c r="A243" s="26" t="s">
        <v>200</v>
      </c>
      <c r="B243" s="79">
        <f>'Funding Process Tracking'!R245</f>
        <v>2878.05</v>
      </c>
      <c r="C243" s="30">
        <f>'Funding Process Tracking'!W245</f>
        <v>505</v>
      </c>
      <c r="D243" s="21"/>
      <c r="E243" s="22"/>
      <c r="F243" s="34">
        <f>C243-D243-E243</f>
        <v>505</v>
      </c>
      <c r="G243" s="32">
        <v>0</v>
      </c>
      <c r="H243" s="32">
        <f>SUM(F243:G243)</f>
        <v>505</v>
      </c>
      <c r="I243" s="1" t="s">
        <v>324</v>
      </c>
      <c r="J243" s="1" t="s">
        <v>324</v>
      </c>
    </row>
    <row r="244" spans="1:10" s="46" customFormat="1" ht="15.75" x14ac:dyDescent="0.2">
      <c r="A244" s="44" t="s">
        <v>167</v>
      </c>
      <c r="B244" s="80">
        <f>SUM(B210:B243)</f>
        <v>110232.05</v>
      </c>
      <c r="C244" s="54">
        <f t="shared" ref="C244:G244" si="11">SUM(C210:C242)</f>
        <v>67595</v>
      </c>
      <c r="D244" s="55">
        <f t="shared" si="11"/>
        <v>810</v>
      </c>
      <c r="E244" s="55">
        <f t="shared" si="11"/>
        <v>400</v>
      </c>
      <c r="F244" s="56">
        <f t="shared" si="11"/>
        <v>66385</v>
      </c>
      <c r="G244" s="53">
        <f t="shared" si="11"/>
        <v>6610</v>
      </c>
      <c r="H244" s="43">
        <f>SUM(H210:H243)</f>
        <v>73500</v>
      </c>
      <c r="I244" s="82"/>
      <c r="J244" s="82"/>
    </row>
    <row r="245" spans="1:10" x14ac:dyDescent="0.2">
      <c r="A245" s="47"/>
    </row>
    <row r="246" spans="1:10" x14ac:dyDescent="0.2">
      <c r="A246" s="48"/>
    </row>
    <row r="247" spans="1:10" x14ac:dyDescent="0.2">
      <c r="A247" s="47"/>
    </row>
    <row r="248" spans="1:10" x14ac:dyDescent="0.2">
      <c r="A248" s="47"/>
    </row>
    <row r="249" spans="1:10" x14ac:dyDescent="0.2">
      <c r="A249" s="47"/>
    </row>
    <row r="250" spans="1:10" x14ac:dyDescent="0.2">
      <c r="A250" s="48"/>
    </row>
    <row r="251" spans="1:10" x14ac:dyDescent="0.2">
      <c r="A251" s="48"/>
    </row>
    <row r="252" spans="1:10" x14ac:dyDescent="0.2">
      <c r="A252" s="47"/>
    </row>
    <row r="253" spans="1:10" x14ac:dyDescent="0.2">
      <c r="A253" s="45"/>
    </row>
    <row r="254" spans="1:10" x14ac:dyDescent="0.2">
      <c r="A254" s="47"/>
    </row>
    <row r="255" spans="1:10" x14ac:dyDescent="0.2">
      <c r="A255" s="47"/>
    </row>
    <row r="256" spans="1:10" x14ac:dyDescent="0.2">
      <c r="A256" s="47"/>
    </row>
    <row r="257" spans="1:1" x14ac:dyDescent="0.2">
      <c r="A257" s="47"/>
    </row>
    <row r="258" spans="1:1" x14ac:dyDescent="0.2">
      <c r="A258" s="47"/>
    </row>
    <row r="259" spans="1:1" x14ac:dyDescent="0.2">
      <c r="A259" s="48"/>
    </row>
    <row r="260" spans="1:1" x14ac:dyDescent="0.2">
      <c r="A260" s="47"/>
    </row>
    <row r="261" spans="1:1" x14ac:dyDescent="0.2">
      <c r="A261" s="47"/>
    </row>
    <row r="262" spans="1:1" x14ac:dyDescent="0.2">
      <c r="A262" s="47"/>
    </row>
    <row r="263" spans="1:1" x14ac:dyDescent="0.2">
      <c r="A263" s="47"/>
    </row>
    <row r="264" spans="1:1" x14ac:dyDescent="0.2">
      <c r="A264" s="48"/>
    </row>
    <row r="265" spans="1:1" x14ac:dyDescent="0.2">
      <c r="A265" s="47"/>
    </row>
    <row r="266" spans="1:1" x14ac:dyDescent="0.2">
      <c r="A266" s="47"/>
    </row>
    <row r="267" spans="1:1" x14ac:dyDescent="0.2">
      <c r="A267" s="47"/>
    </row>
    <row r="268" spans="1:1" x14ac:dyDescent="0.2">
      <c r="A268" s="45"/>
    </row>
    <row r="269" spans="1:1" x14ac:dyDescent="0.2">
      <c r="A269" s="47"/>
    </row>
    <row r="270" spans="1:1" x14ac:dyDescent="0.2">
      <c r="A270" s="47"/>
    </row>
    <row r="271" spans="1:1" x14ac:dyDescent="0.2">
      <c r="A271" s="47"/>
    </row>
    <row r="272" spans="1:1" x14ac:dyDescent="0.2">
      <c r="A272" s="47"/>
    </row>
    <row r="273" spans="1:1" x14ac:dyDescent="0.2">
      <c r="A273" s="47"/>
    </row>
    <row r="274" spans="1:1" x14ac:dyDescent="0.2">
      <c r="A274" s="47"/>
    </row>
    <row r="275" spans="1:1" x14ac:dyDescent="0.2">
      <c r="A275" s="47"/>
    </row>
    <row r="276" spans="1:1" x14ac:dyDescent="0.2">
      <c r="A276" s="47"/>
    </row>
    <row r="277" spans="1:1" x14ac:dyDescent="0.2">
      <c r="A277" s="47"/>
    </row>
    <row r="278" spans="1:1" x14ac:dyDescent="0.2">
      <c r="A278" s="45"/>
    </row>
    <row r="279" spans="1:1" x14ac:dyDescent="0.2">
      <c r="A279" s="47"/>
    </row>
    <row r="280" spans="1:1" x14ac:dyDescent="0.2">
      <c r="A280" s="47"/>
    </row>
    <row r="281" spans="1:1" x14ac:dyDescent="0.2">
      <c r="A281" s="47"/>
    </row>
    <row r="282" spans="1:1" x14ac:dyDescent="0.2">
      <c r="A282" s="47"/>
    </row>
    <row r="283" spans="1:1" x14ac:dyDescent="0.2">
      <c r="A283" s="47"/>
    </row>
    <row r="284" spans="1:1" x14ac:dyDescent="0.2">
      <c r="A284" s="47"/>
    </row>
    <row r="285" spans="1:1" x14ac:dyDescent="0.2">
      <c r="A285" s="45"/>
    </row>
    <row r="286" spans="1:1" x14ac:dyDescent="0.2">
      <c r="A286" s="45"/>
    </row>
    <row r="287" spans="1:1" x14ac:dyDescent="0.2">
      <c r="A287" s="47"/>
    </row>
    <row r="288" spans="1:1" x14ac:dyDescent="0.2">
      <c r="A288" s="47"/>
    </row>
    <row r="289" spans="1:1" x14ac:dyDescent="0.2">
      <c r="A289" s="45"/>
    </row>
    <row r="290" spans="1:1" x14ac:dyDescent="0.2">
      <c r="A290" s="47"/>
    </row>
    <row r="291" spans="1:1" x14ac:dyDescent="0.2">
      <c r="A291" s="47"/>
    </row>
    <row r="292" spans="1:1" x14ac:dyDescent="0.2">
      <c r="A292" s="47"/>
    </row>
    <row r="293" spans="1:1" x14ac:dyDescent="0.2">
      <c r="A293" s="47"/>
    </row>
    <row r="294" spans="1:1" x14ac:dyDescent="0.2">
      <c r="A294" s="47"/>
    </row>
    <row r="295" spans="1:1" x14ac:dyDescent="0.2">
      <c r="A295" s="47"/>
    </row>
    <row r="296" spans="1:1" x14ac:dyDescent="0.2">
      <c r="A296" s="47"/>
    </row>
    <row r="297" spans="1:1" x14ac:dyDescent="0.2">
      <c r="A297" s="47"/>
    </row>
    <row r="298" spans="1:1" x14ac:dyDescent="0.2">
      <c r="A298" s="47"/>
    </row>
    <row r="299" spans="1:1" x14ac:dyDescent="0.2">
      <c r="A299" s="47"/>
    </row>
    <row r="300" spans="1:1" x14ac:dyDescent="0.2">
      <c r="A300" s="47"/>
    </row>
    <row r="301" spans="1:1" x14ac:dyDescent="0.2">
      <c r="A301" s="48"/>
    </row>
    <row r="302" spans="1:1" x14ac:dyDescent="0.2">
      <c r="A302" s="47"/>
    </row>
    <row r="303" spans="1:1" ht="18" x14ac:dyDescent="0.2">
      <c r="A303" s="49"/>
    </row>
    <row r="304" spans="1:1" ht="23.25" x14ac:dyDescent="0.2">
      <c r="A304" s="50"/>
    </row>
    <row r="305" spans="1:1" x14ac:dyDescent="0.2">
      <c r="A305" s="47"/>
    </row>
    <row r="306" spans="1:1" x14ac:dyDescent="0.2">
      <c r="A306" s="47"/>
    </row>
    <row r="307" spans="1:1" x14ac:dyDescent="0.2">
      <c r="A307" s="47"/>
    </row>
    <row r="308" spans="1:1" x14ac:dyDescent="0.2">
      <c r="A308" s="47"/>
    </row>
    <row r="309" spans="1:1" x14ac:dyDescent="0.2">
      <c r="A309" s="47"/>
    </row>
    <row r="310" spans="1:1" x14ac:dyDescent="0.2">
      <c r="A310" s="51"/>
    </row>
    <row r="311" spans="1:1" x14ac:dyDescent="0.2">
      <c r="A311" s="51"/>
    </row>
    <row r="312" spans="1:1" x14ac:dyDescent="0.2">
      <c r="A312" s="47"/>
    </row>
    <row r="313" spans="1:1" x14ac:dyDescent="0.2">
      <c r="A313" s="47"/>
    </row>
    <row r="314" spans="1:1" x14ac:dyDescent="0.2">
      <c r="A314" s="51"/>
    </row>
    <row r="315" spans="1:1" x14ac:dyDescent="0.2">
      <c r="A315" s="47"/>
    </row>
    <row r="316" spans="1:1" x14ac:dyDescent="0.2">
      <c r="A316" s="48"/>
    </row>
    <row r="317" spans="1:1" x14ac:dyDescent="0.2">
      <c r="A317" s="47"/>
    </row>
    <row r="318" spans="1:1" x14ac:dyDescent="0.2">
      <c r="A318" s="48"/>
    </row>
    <row r="319" spans="1:1" x14ac:dyDescent="0.2">
      <c r="A319" s="47"/>
    </row>
    <row r="320" spans="1:1" x14ac:dyDescent="0.2">
      <c r="A320" s="47"/>
    </row>
    <row r="321" spans="1:1" x14ac:dyDescent="0.2">
      <c r="A321" s="47"/>
    </row>
    <row r="322" spans="1:1" x14ac:dyDescent="0.2">
      <c r="A322" s="47"/>
    </row>
    <row r="323" spans="1:1" x14ac:dyDescent="0.2">
      <c r="A323" s="47"/>
    </row>
    <row r="324" spans="1:1" x14ac:dyDescent="0.2">
      <c r="A324" s="51"/>
    </row>
    <row r="325" spans="1:1" x14ac:dyDescent="0.2">
      <c r="A325" s="47"/>
    </row>
    <row r="326" spans="1:1" x14ac:dyDescent="0.2">
      <c r="A326" s="47"/>
    </row>
    <row r="327" spans="1:1" x14ac:dyDescent="0.2">
      <c r="A327" s="47"/>
    </row>
    <row r="328" spans="1:1" x14ac:dyDescent="0.2">
      <c r="A328" s="47"/>
    </row>
    <row r="329" spans="1:1" x14ac:dyDescent="0.2">
      <c r="A329" s="47"/>
    </row>
    <row r="330" spans="1:1" x14ac:dyDescent="0.2">
      <c r="A330" s="47"/>
    </row>
    <row r="331" spans="1:1" x14ac:dyDescent="0.2">
      <c r="A331" s="47"/>
    </row>
    <row r="332" spans="1:1" ht="20.25" x14ac:dyDescent="0.2">
      <c r="A332" s="52"/>
    </row>
    <row r="333" spans="1:1" x14ac:dyDescent="0.2">
      <c r="A333" s="18"/>
    </row>
    <row r="334" spans="1:1" x14ac:dyDescent="0.2">
      <c r="A334" s="18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  <row r="454" spans="1:1" x14ac:dyDescent="0.2">
      <c r="A454" s="16"/>
    </row>
    <row r="455" spans="1:1" x14ac:dyDescent="0.2">
      <c r="A455" s="16"/>
    </row>
    <row r="456" spans="1:1" x14ac:dyDescent="0.2">
      <c r="A456" s="16"/>
    </row>
    <row r="457" spans="1:1" x14ac:dyDescent="0.2">
      <c r="A457" s="16"/>
    </row>
    <row r="458" spans="1:1" x14ac:dyDescent="0.2">
      <c r="A458" s="16"/>
    </row>
    <row r="459" spans="1:1" x14ac:dyDescent="0.2">
      <c r="A459" s="16"/>
    </row>
    <row r="460" spans="1:1" x14ac:dyDescent="0.2">
      <c r="A460" s="16"/>
    </row>
    <row r="461" spans="1:1" x14ac:dyDescent="0.2">
      <c r="A461" s="16"/>
    </row>
    <row r="462" spans="1:1" x14ac:dyDescent="0.2">
      <c r="A462" s="16"/>
    </row>
    <row r="463" spans="1:1" x14ac:dyDescent="0.2">
      <c r="A463" s="16"/>
    </row>
    <row r="464" spans="1:1" x14ac:dyDescent="0.2">
      <c r="A464" s="16"/>
    </row>
    <row r="465" spans="1:1" x14ac:dyDescent="0.2">
      <c r="A465" s="16"/>
    </row>
    <row r="466" spans="1:1" x14ac:dyDescent="0.2">
      <c r="A466" s="16"/>
    </row>
    <row r="467" spans="1:1" x14ac:dyDescent="0.2">
      <c r="A467" s="16"/>
    </row>
    <row r="468" spans="1:1" x14ac:dyDescent="0.2">
      <c r="A468" s="16"/>
    </row>
    <row r="469" spans="1:1" x14ac:dyDescent="0.2">
      <c r="A469" s="16"/>
    </row>
    <row r="470" spans="1:1" x14ac:dyDescent="0.2">
      <c r="A470" s="16"/>
    </row>
    <row r="471" spans="1:1" x14ac:dyDescent="0.2">
      <c r="A471" s="16"/>
    </row>
    <row r="472" spans="1:1" x14ac:dyDescent="0.2">
      <c r="A472" s="16"/>
    </row>
    <row r="473" spans="1:1" x14ac:dyDescent="0.2">
      <c r="A473" s="16"/>
    </row>
    <row r="474" spans="1:1" x14ac:dyDescent="0.2">
      <c r="A474" s="16"/>
    </row>
    <row r="475" spans="1:1" x14ac:dyDescent="0.2">
      <c r="A475" s="16"/>
    </row>
    <row r="476" spans="1:1" x14ac:dyDescent="0.2">
      <c r="A476" s="16"/>
    </row>
    <row r="477" spans="1:1" x14ac:dyDescent="0.2">
      <c r="A477" s="16"/>
    </row>
    <row r="478" spans="1:1" x14ac:dyDescent="0.2">
      <c r="A478" s="16"/>
    </row>
    <row r="479" spans="1:1" x14ac:dyDescent="0.2">
      <c r="A479" s="16"/>
    </row>
    <row r="480" spans="1:1" x14ac:dyDescent="0.2">
      <c r="A480" s="16"/>
    </row>
    <row r="481" spans="1:1" x14ac:dyDescent="0.2">
      <c r="A481" s="16"/>
    </row>
    <row r="482" spans="1:1" x14ac:dyDescent="0.2">
      <c r="A482" s="16"/>
    </row>
    <row r="483" spans="1:1" x14ac:dyDescent="0.2">
      <c r="A483" s="16"/>
    </row>
    <row r="484" spans="1:1" x14ac:dyDescent="0.2">
      <c r="A484" s="16"/>
    </row>
    <row r="485" spans="1:1" x14ac:dyDescent="0.2">
      <c r="A485" s="16"/>
    </row>
    <row r="486" spans="1:1" x14ac:dyDescent="0.2">
      <c r="A486" s="16"/>
    </row>
    <row r="487" spans="1:1" x14ac:dyDescent="0.2">
      <c r="A487" s="16"/>
    </row>
    <row r="488" spans="1:1" x14ac:dyDescent="0.2">
      <c r="A488" s="16"/>
    </row>
    <row r="489" spans="1:1" x14ac:dyDescent="0.2">
      <c r="A489" s="16"/>
    </row>
    <row r="490" spans="1:1" x14ac:dyDescent="0.2">
      <c r="A490" s="16"/>
    </row>
    <row r="491" spans="1:1" x14ac:dyDescent="0.2">
      <c r="A491" s="16"/>
    </row>
    <row r="492" spans="1:1" x14ac:dyDescent="0.2">
      <c r="A492" s="16"/>
    </row>
    <row r="493" spans="1:1" x14ac:dyDescent="0.2">
      <c r="A493" s="16"/>
    </row>
    <row r="494" spans="1:1" x14ac:dyDescent="0.2">
      <c r="A494" s="16"/>
    </row>
    <row r="495" spans="1:1" x14ac:dyDescent="0.2">
      <c r="A495" s="16"/>
    </row>
    <row r="496" spans="1:1" x14ac:dyDescent="0.2">
      <c r="A496" s="16"/>
    </row>
    <row r="497" spans="1:1" x14ac:dyDescent="0.2">
      <c r="A497" s="16"/>
    </row>
    <row r="498" spans="1:1" x14ac:dyDescent="0.2">
      <c r="A498" s="16"/>
    </row>
    <row r="499" spans="1:1" x14ac:dyDescent="0.2">
      <c r="A499" s="16"/>
    </row>
    <row r="500" spans="1:1" x14ac:dyDescent="0.2">
      <c r="A500" s="16"/>
    </row>
    <row r="501" spans="1:1" x14ac:dyDescent="0.2">
      <c r="A501" s="16"/>
    </row>
    <row r="502" spans="1:1" x14ac:dyDescent="0.2">
      <c r="A502" s="16"/>
    </row>
    <row r="503" spans="1:1" x14ac:dyDescent="0.2">
      <c r="A503" s="16"/>
    </row>
    <row r="504" spans="1:1" x14ac:dyDescent="0.2">
      <c r="A504" s="16"/>
    </row>
    <row r="505" spans="1:1" x14ac:dyDescent="0.2">
      <c r="A505" s="16"/>
    </row>
    <row r="506" spans="1:1" x14ac:dyDescent="0.2">
      <c r="A506" s="16"/>
    </row>
    <row r="507" spans="1:1" x14ac:dyDescent="0.2">
      <c r="A507" s="16"/>
    </row>
    <row r="508" spans="1:1" x14ac:dyDescent="0.2">
      <c r="A508" s="16"/>
    </row>
    <row r="509" spans="1:1" x14ac:dyDescent="0.2">
      <c r="A509" s="16"/>
    </row>
    <row r="510" spans="1:1" x14ac:dyDescent="0.2">
      <c r="A510" s="16"/>
    </row>
    <row r="511" spans="1:1" x14ac:dyDescent="0.2">
      <c r="A511" s="16"/>
    </row>
    <row r="512" spans="1:1" x14ac:dyDescent="0.2">
      <c r="A512" s="16"/>
    </row>
    <row r="513" spans="1:1" x14ac:dyDescent="0.2">
      <c r="A513" s="16"/>
    </row>
    <row r="514" spans="1:1" x14ac:dyDescent="0.2">
      <c r="A514" s="16"/>
    </row>
    <row r="515" spans="1:1" x14ac:dyDescent="0.2">
      <c r="A515" s="16"/>
    </row>
    <row r="516" spans="1:1" x14ac:dyDescent="0.2">
      <c r="A516" s="16"/>
    </row>
    <row r="517" spans="1:1" x14ac:dyDescent="0.2">
      <c r="A517" s="16"/>
    </row>
    <row r="518" spans="1:1" x14ac:dyDescent="0.2">
      <c r="A518" s="16"/>
    </row>
    <row r="519" spans="1:1" x14ac:dyDescent="0.2">
      <c r="A519" s="16"/>
    </row>
    <row r="520" spans="1:1" x14ac:dyDescent="0.2">
      <c r="A520" s="16"/>
    </row>
    <row r="521" spans="1:1" x14ac:dyDescent="0.2">
      <c r="A521" s="16"/>
    </row>
    <row r="522" spans="1:1" x14ac:dyDescent="0.2">
      <c r="A522" s="16"/>
    </row>
    <row r="523" spans="1:1" x14ac:dyDescent="0.2">
      <c r="A523" s="16"/>
    </row>
    <row r="524" spans="1:1" x14ac:dyDescent="0.2">
      <c r="A524" s="16"/>
    </row>
    <row r="525" spans="1:1" x14ac:dyDescent="0.2">
      <c r="A525" s="16"/>
    </row>
    <row r="526" spans="1:1" x14ac:dyDescent="0.2">
      <c r="A526" s="16"/>
    </row>
    <row r="527" spans="1:1" x14ac:dyDescent="0.2">
      <c r="A527" s="16"/>
    </row>
    <row r="528" spans="1:1" x14ac:dyDescent="0.2">
      <c r="A528" s="16"/>
    </row>
    <row r="529" spans="1:1" x14ac:dyDescent="0.2">
      <c r="A529" s="16"/>
    </row>
    <row r="530" spans="1:1" x14ac:dyDescent="0.2">
      <c r="A530" s="16"/>
    </row>
    <row r="531" spans="1:1" x14ac:dyDescent="0.2">
      <c r="A531" s="16"/>
    </row>
    <row r="532" spans="1:1" x14ac:dyDescent="0.2">
      <c r="A532" s="16"/>
    </row>
    <row r="533" spans="1:1" x14ac:dyDescent="0.2">
      <c r="A533" s="16"/>
    </row>
    <row r="534" spans="1:1" x14ac:dyDescent="0.2">
      <c r="A534" s="16"/>
    </row>
  </sheetData>
  <mergeCells count="3">
    <mergeCell ref="A1:H1"/>
    <mergeCell ref="A3:H3"/>
    <mergeCell ref="A209:H209"/>
  </mergeCells>
  <pageMargins left="0.7" right="0.7" top="0.75" bottom="0.75" header="0.3" footer="0.3"/>
  <pageSetup scale="98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69"/>
  <sheetViews>
    <sheetView topLeftCell="A220" workbookViewId="0">
      <selection activeCell="G73" sqref="G73"/>
    </sheetView>
  </sheetViews>
  <sheetFormatPr defaultColWidth="9" defaultRowHeight="15" x14ac:dyDescent="0.2"/>
  <cols>
    <col min="1" max="1" width="9" style="57"/>
    <col min="2" max="2" width="32.5" style="70" customWidth="1"/>
    <col min="3" max="3" width="9" style="57"/>
    <col min="4" max="4" width="10.875" style="62" bestFit="1" customWidth="1"/>
    <col min="5" max="16384" width="9" style="57"/>
  </cols>
  <sheetData>
    <row r="1" spans="1:4" x14ac:dyDescent="0.2">
      <c r="B1" s="60"/>
      <c r="D1" s="61"/>
    </row>
    <row r="2" spans="1:4" x14ac:dyDescent="0.2">
      <c r="B2" s="58" t="s">
        <v>108</v>
      </c>
      <c r="D2" s="59"/>
    </row>
    <row r="3" spans="1:4" x14ac:dyDescent="0.2">
      <c r="A3" s="57">
        <v>1</v>
      </c>
      <c r="B3" s="45" t="s">
        <v>132</v>
      </c>
      <c r="D3" s="62">
        <f>'Initial Allocation'!H4</f>
        <v>1200</v>
      </c>
    </row>
    <row r="4" spans="1:4" x14ac:dyDescent="0.2">
      <c r="A4" s="57">
        <v>2</v>
      </c>
      <c r="B4" s="45" t="s">
        <v>1</v>
      </c>
      <c r="D4" s="62">
        <f>'Initial Allocation'!H5</f>
        <v>2400</v>
      </c>
    </row>
    <row r="5" spans="1:4" ht="25.5" x14ac:dyDescent="0.2">
      <c r="A5" s="57">
        <v>3</v>
      </c>
      <c r="B5" s="45" t="s">
        <v>2</v>
      </c>
      <c r="D5" s="62">
        <f>'Initial Allocation'!H6</f>
        <v>500</v>
      </c>
    </row>
    <row r="6" spans="1:4" x14ac:dyDescent="0.2">
      <c r="A6" s="57">
        <v>4</v>
      </c>
      <c r="B6" s="45" t="s">
        <v>3</v>
      </c>
      <c r="D6" s="62">
        <f>'Initial Allocation'!H7</f>
        <v>0</v>
      </c>
    </row>
    <row r="7" spans="1:4" x14ac:dyDescent="0.2">
      <c r="A7" s="57">
        <v>5</v>
      </c>
      <c r="B7" s="45" t="s">
        <v>4</v>
      </c>
      <c r="D7" s="62">
        <f>'Initial Allocation'!H8</f>
        <v>6000</v>
      </c>
    </row>
    <row r="8" spans="1:4" x14ac:dyDescent="0.2">
      <c r="A8" s="57">
        <v>6</v>
      </c>
      <c r="B8" s="18" t="s">
        <v>244</v>
      </c>
      <c r="D8" s="62">
        <f>'Initial Allocation'!H9</f>
        <v>150</v>
      </c>
    </row>
    <row r="9" spans="1:4" x14ac:dyDescent="0.2">
      <c r="A9" s="57">
        <v>7</v>
      </c>
      <c r="B9" s="45" t="s">
        <v>5</v>
      </c>
      <c r="D9" s="62">
        <f>'Initial Allocation'!H10</f>
        <v>0</v>
      </c>
    </row>
    <row r="10" spans="1:4" ht="25.5" x14ac:dyDescent="0.2">
      <c r="A10" s="57">
        <v>8</v>
      </c>
      <c r="B10" s="45" t="s">
        <v>6</v>
      </c>
      <c r="D10" s="62">
        <f>'Initial Allocation'!H11</f>
        <v>850</v>
      </c>
    </row>
    <row r="11" spans="1:4" ht="25.5" x14ac:dyDescent="0.2">
      <c r="A11" s="57">
        <v>9</v>
      </c>
      <c r="B11" s="45" t="s">
        <v>152</v>
      </c>
      <c r="D11" s="62">
        <f>'Initial Allocation'!H12</f>
        <v>1100</v>
      </c>
    </row>
    <row r="12" spans="1:4" ht="25.5" x14ac:dyDescent="0.2">
      <c r="A12" s="57">
        <v>10</v>
      </c>
      <c r="B12" s="45" t="s">
        <v>7</v>
      </c>
      <c r="D12" s="62">
        <f>'Initial Allocation'!H13</f>
        <v>900</v>
      </c>
    </row>
    <row r="13" spans="1:4" x14ac:dyDescent="0.2">
      <c r="A13" s="57">
        <v>11</v>
      </c>
      <c r="B13" s="45" t="s">
        <v>8</v>
      </c>
      <c r="D13" s="62">
        <f>'Initial Allocation'!H14</f>
        <v>3000</v>
      </c>
    </row>
    <row r="14" spans="1:4" x14ac:dyDescent="0.2">
      <c r="A14" s="57">
        <v>12</v>
      </c>
      <c r="B14" s="45" t="s">
        <v>176</v>
      </c>
      <c r="D14" s="62">
        <f>'Initial Allocation'!H15</f>
        <v>0</v>
      </c>
    </row>
    <row r="15" spans="1:4" x14ac:dyDescent="0.2">
      <c r="A15" s="57">
        <v>13</v>
      </c>
      <c r="B15" s="18" t="s">
        <v>139</v>
      </c>
      <c r="D15" s="62">
        <f>'Initial Allocation'!H16</f>
        <v>850</v>
      </c>
    </row>
    <row r="16" spans="1:4" x14ac:dyDescent="0.2">
      <c r="A16" s="57">
        <v>14</v>
      </c>
      <c r="B16" s="45" t="s">
        <v>9</v>
      </c>
      <c r="D16" s="62">
        <f>'Initial Allocation'!H17</f>
        <v>6000</v>
      </c>
    </row>
    <row r="17" spans="1:4" x14ac:dyDescent="0.2">
      <c r="A17" s="57">
        <v>15</v>
      </c>
      <c r="B17" s="47" t="s">
        <v>10</v>
      </c>
      <c r="D17" s="62">
        <f>'Initial Allocation'!H18</f>
        <v>5000</v>
      </c>
    </row>
    <row r="18" spans="1:4" ht="25.5" x14ac:dyDescent="0.2">
      <c r="A18" s="57">
        <v>16</v>
      </c>
      <c r="B18" s="47" t="s">
        <v>11</v>
      </c>
      <c r="D18" s="62">
        <f>'Initial Allocation'!H19</f>
        <v>6500</v>
      </c>
    </row>
    <row r="19" spans="1:4" x14ac:dyDescent="0.2">
      <c r="A19" s="57">
        <v>17</v>
      </c>
      <c r="B19" s="48" t="s">
        <v>280</v>
      </c>
      <c r="D19" s="62">
        <f>'Initial Allocation'!H20</f>
        <v>500</v>
      </c>
    </row>
    <row r="20" spans="1:4" ht="25.5" x14ac:dyDescent="0.2">
      <c r="A20" s="57">
        <v>18</v>
      </c>
      <c r="B20" s="48" t="s">
        <v>163</v>
      </c>
      <c r="D20" s="62">
        <f>'Initial Allocation'!H21</f>
        <v>1200</v>
      </c>
    </row>
    <row r="21" spans="1:4" x14ac:dyDescent="0.2">
      <c r="A21" s="57">
        <v>19</v>
      </c>
      <c r="B21" s="45" t="s">
        <v>109</v>
      </c>
      <c r="D21" s="62">
        <f>'Initial Allocation'!H22</f>
        <v>2000</v>
      </c>
    </row>
    <row r="22" spans="1:4" x14ac:dyDescent="0.2">
      <c r="A22" s="57">
        <v>20</v>
      </c>
      <c r="B22" s="47" t="s">
        <v>12</v>
      </c>
      <c r="D22" s="62">
        <f>'Initial Allocation'!H23</f>
        <v>0</v>
      </c>
    </row>
    <row r="23" spans="1:4" ht="25.5" x14ac:dyDescent="0.2">
      <c r="A23" s="57">
        <v>21</v>
      </c>
      <c r="B23" s="47" t="s">
        <v>13</v>
      </c>
      <c r="D23" s="62">
        <f>'Initial Allocation'!H24</f>
        <v>1000</v>
      </c>
    </row>
    <row r="24" spans="1:4" x14ac:dyDescent="0.2">
      <c r="A24" s="57">
        <v>22</v>
      </c>
      <c r="B24" s="47" t="s">
        <v>153</v>
      </c>
      <c r="D24" s="62">
        <f>'Initial Allocation'!H25</f>
        <v>0</v>
      </c>
    </row>
    <row r="25" spans="1:4" ht="25.5" x14ac:dyDescent="0.2">
      <c r="A25" s="57">
        <v>23</v>
      </c>
      <c r="B25" s="47" t="s">
        <v>130</v>
      </c>
      <c r="D25" s="62">
        <f>'Initial Allocation'!H26</f>
        <v>350</v>
      </c>
    </row>
    <row r="26" spans="1:4" ht="25.5" x14ac:dyDescent="0.2">
      <c r="A26" s="57">
        <v>24</v>
      </c>
      <c r="B26" s="47" t="s">
        <v>14</v>
      </c>
      <c r="D26" s="62">
        <f>'Initial Allocation'!H27</f>
        <v>960</v>
      </c>
    </row>
    <row r="27" spans="1:4" ht="25.5" x14ac:dyDescent="0.2">
      <c r="A27" s="57">
        <v>25</v>
      </c>
      <c r="B27" s="47" t="s">
        <v>133</v>
      </c>
      <c r="D27" s="62">
        <f>'Initial Allocation'!H28</f>
        <v>4800</v>
      </c>
    </row>
    <row r="28" spans="1:4" x14ac:dyDescent="0.2">
      <c r="A28" s="57">
        <v>26</v>
      </c>
      <c r="B28" s="47" t="s">
        <v>15</v>
      </c>
      <c r="D28" s="62">
        <f>'Initial Allocation'!H29</f>
        <v>6000</v>
      </c>
    </row>
    <row r="29" spans="1:4" x14ac:dyDescent="0.2">
      <c r="A29" s="57">
        <v>27</v>
      </c>
      <c r="B29" s="48" t="s">
        <v>246</v>
      </c>
      <c r="D29" s="62">
        <f>'Initial Allocation'!H30</f>
        <v>500</v>
      </c>
    </row>
    <row r="30" spans="1:4" x14ac:dyDescent="0.2">
      <c r="A30" s="57">
        <v>28</v>
      </c>
      <c r="B30" s="48" t="s">
        <v>165</v>
      </c>
      <c r="D30" s="62">
        <f>'Initial Allocation'!H31</f>
        <v>800</v>
      </c>
    </row>
    <row r="31" spans="1:4" x14ac:dyDescent="0.2">
      <c r="A31" s="57">
        <v>29</v>
      </c>
      <c r="B31" s="45" t="s">
        <v>151</v>
      </c>
      <c r="D31" s="62">
        <f>'Initial Allocation'!H32</f>
        <v>0</v>
      </c>
    </row>
    <row r="32" spans="1:4" x14ac:dyDescent="0.2">
      <c r="A32" s="57">
        <v>30</v>
      </c>
      <c r="B32" s="47" t="s">
        <v>16</v>
      </c>
      <c r="D32" s="62">
        <f>'Initial Allocation'!H33</f>
        <v>4050</v>
      </c>
    </row>
    <row r="33" spans="1:4" x14ac:dyDescent="0.2">
      <c r="A33" s="57">
        <v>31</v>
      </c>
      <c r="B33" s="47" t="s">
        <v>17</v>
      </c>
      <c r="D33" s="62">
        <f>'Initial Allocation'!H34</f>
        <v>14500</v>
      </c>
    </row>
    <row r="34" spans="1:4" x14ac:dyDescent="0.2">
      <c r="A34" s="57">
        <v>32</v>
      </c>
      <c r="B34" s="47" t="s">
        <v>18</v>
      </c>
      <c r="D34" s="62">
        <f>'Initial Allocation'!H35</f>
        <v>8500</v>
      </c>
    </row>
    <row r="35" spans="1:4" x14ac:dyDescent="0.2">
      <c r="A35" s="57">
        <v>33</v>
      </c>
      <c r="B35" s="48" t="s">
        <v>140</v>
      </c>
      <c r="D35" s="62">
        <f>'Initial Allocation'!H36</f>
        <v>1600</v>
      </c>
    </row>
    <row r="36" spans="1:4" x14ac:dyDescent="0.2">
      <c r="A36" s="57">
        <v>34</v>
      </c>
      <c r="B36" s="48" t="s">
        <v>268</v>
      </c>
      <c r="D36" s="62">
        <f>'Initial Allocation'!H37</f>
        <v>500</v>
      </c>
    </row>
    <row r="37" spans="1:4" x14ac:dyDescent="0.2">
      <c r="A37" s="57">
        <v>35</v>
      </c>
      <c r="B37" s="48" t="s">
        <v>154</v>
      </c>
      <c r="D37" s="62">
        <f>'Initial Allocation'!H38</f>
        <v>0</v>
      </c>
    </row>
    <row r="38" spans="1:4" x14ac:dyDescent="0.2">
      <c r="A38" s="57">
        <v>36</v>
      </c>
      <c r="B38" s="115" t="s">
        <v>284</v>
      </c>
      <c r="D38" s="62">
        <f>'Initial Allocation'!H39</f>
        <v>0</v>
      </c>
    </row>
    <row r="39" spans="1:4" x14ac:dyDescent="0.2">
      <c r="A39" s="57">
        <v>37</v>
      </c>
      <c r="B39" s="47" t="s">
        <v>19</v>
      </c>
      <c r="D39" s="62">
        <f>'Initial Allocation'!H40</f>
        <v>800</v>
      </c>
    </row>
    <row r="40" spans="1:4" x14ac:dyDescent="0.2">
      <c r="A40" s="57">
        <v>38</v>
      </c>
      <c r="B40" s="47" t="s">
        <v>20</v>
      </c>
      <c r="D40" s="62">
        <f>'Initial Allocation'!H41</f>
        <v>1080</v>
      </c>
    </row>
    <row r="41" spans="1:4" x14ac:dyDescent="0.2">
      <c r="A41" s="57">
        <v>39</v>
      </c>
      <c r="B41" s="48" t="s">
        <v>208</v>
      </c>
      <c r="D41" s="62">
        <f>'Initial Allocation'!H42</f>
        <v>0</v>
      </c>
    </row>
    <row r="42" spans="1:4" x14ac:dyDescent="0.2">
      <c r="A42" s="57">
        <v>40</v>
      </c>
      <c r="B42" s="47" t="s">
        <v>127</v>
      </c>
      <c r="D42" s="62">
        <f>'Initial Allocation'!H43</f>
        <v>4000</v>
      </c>
    </row>
    <row r="43" spans="1:4" ht="38.25" x14ac:dyDescent="0.2">
      <c r="A43" s="57">
        <v>41</v>
      </c>
      <c r="B43" s="45" t="s">
        <v>189</v>
      </c>
      <c r="D43" s="62">
        <f>'Initial Allocation'!H44</f>
        <v>175</v>
      </c>
    </row>
    <row r="44" spans="1:4" x14ac:dyDescent="0.2">
      <c r="A44" s="57">
        <v>42</v>
      </c>
      <c r="B44" s="48" t="s">
        <v>190</v>
      </c>
      <c r="D44" s="62">
        <f>'Initial Allocation'!H45</f>
        <v>150</v>
      </c>
    </row>
    <row r="45" spans="1:4" x14ac:dyDescent="0.2">
      <c r="A45" s="57">
        <v>43</v>
      </c>
      <c r="B45" s="48" t="s">
        <v>251</v>
      </c>
      <c r="D45" s="62">
        <f>'Initial Allocation'!H46</f>
        <v>0</v>
      </c>
    </row>
    <row r="46" spans="1:4" ht="25.5" x14ac:dyDescent="0.2">
      <c r="A46" s="57">
        <v>44</v>
      </c>
      <c r="B46" s="45" t="s">
        <v>146</v>
      </c>
      <c r="D46" s="62">
        <f>'Initial Allocation'!H47</f>
        <v>0</v>
      </c>
    </row>
    <row r="47" spans="1:4" x14ac:dyDescent="0.2">
      <c r="A47" s="57">
        <v>45</v>
      </c>
      <c r="B47" s="48" t="s">
        <v>270</v>
      </c>
      <c r="D47" s="62">
        <f>'Initial Allocation'!H48</f>
        <v>0</v>
      </c>
    </row>
    <row r="48" spans="1:4" x14ac:dyDescent="0.2">
      <c r="A48" s="57">
        <v>46</v>
      </c>
      <c r="B48" s="48" t="s">
        <v>135</v>
      </c>
      <c r="D48" s="62">
        <f>'Initial Allocation'!H49</f>
        <v>1500</v>
      </c>
    </row>
    <row r="49" spans="1:4" x14ac:dyDescent="0.2">
      <c r="A49" s="57">
        <v>47</v>
      </c>
      <c r="B49" s="48" t="s">
        <v>203</v>
      </c>
      <c r="D49" s="62">
        <f>'Initial Allocation'!H50</f>
        <v>0</v>
      </c>
    </row>
    <row r="50" spans="1:4" x14ac:dyDescent="0.2">
      <c r="A50" s="57">
        <v>48</v>
      </c>
      <c r="B50" s="48" t="s">
        <v>309</v>
      </c>
      <c r="D50" s="62">
        <f>'Initial Allocation'!H51</f>
        <v>0</v>
      </c>
    </row>
    <row r="51" spans="1:4" x14ac:dyDescent="0.2">
      <c r="A51" s="57">
        <v>49</v>
      </c>
      <c r="B51" s="47" t="s">
        <v>21</v>
      </c>
      <c r="D51" s="62">
        <f>'Initial Allocation'!H52</f>
        <v>6000</v>
      </c>
    </row>
    <row r="52" spans="1:4" x14ac:dyDescent="0.2">
      <c r="A52" s="57">
        <v>50</v>
      </c>
      <c r="B52" s="47" t="s">
        <v>22</v>
      </c>
      <c r="D52" s="62">
        <f>'Initial Allocation'!H53</f>
        <v>200</v>
      </c>
    </row>
    <row r="53" spans="1:4" x14ac:dyDescent="0.2">
      <c r="A53" s="57">
        <v>51</v>
      </c>
      <c r="B53" s="48" t="s">
        <v>136</v>
      </c>
      <c r="D53" s="62">
        <f>'Initial Allocation'!H54</f>
        <v>0</v>
      </c>
    </row>
    <row r="54" spans="1:4" x14ac:dyDescent="0.2">
      <c r="A54" s="57">
        <v>52</v>
      </c>
      <c r="B54" s="48" t="s">
        <v>250</v>
      </c>
      <c r="D54" s="62">
        <f>'Initial Allocation'!H55</f>
        <v>150</v>
      </c>
    </row>
    <row r="55" spans="1:4" x14ac:dyDescent="0.2">
      <c r="A55" s="57">
        <v>53</v>
      </c>
      <c r="B55" s="47" t="s">
        <v>23</v>
      </c>
      <c r="D55" s="62">
        <f>'Initial Allocation'!H56</f>
        <v>800</v>
      </c>
    </row>
    <row r="56" spans="1:4" x14ac:dyDescent="0.2">
      <c r="A56" s="57">
        <v>54</v>
      </c>
      <c r="B56" s="47" t="s">
        <v>155</v>
      </c>
      <c r="D56" s="62">
        <f>'Initial Allocation'!H57</f>
        <v>0</v>
      </c>
    </row>
    <row r="57" spans="1:4" x14ac:dyDescent="0.2">
      <c r="A57" s="57">
        <v>55</v>
      </c>
      <c r="B57" s="47" t="s">
        <v>24</v>
      </c>
      <c r="D57" s="62">
        <f>'Initial Allocation'!H58</f>
        <v>1440</v>
      </c>
    </row>
    <row r="58" spans="1:4" x14ac:dyDescent="0.2">
      <c r="A58" s="57">
        <v>56</v>
      </c>
      <c r="B58" s="48" t="s">
        <v>260</v>
      </c>
      <c r="D58" s="62">
        <f>'Initial Allocation'!H59</f>
        <v>0</v>
      </c>
    </row>
    <row r="59" spans="1:4" x14ac:dyDescent="0.2">
      <c r="A59" s="57">
        <v>57</v>
      </c>
      <c r="B59" s="48" t="s">
        <v>162</v>
      </c>
      <c r="D59" s="62">
        <f>'Initial Allocation'!H60</f>
        <v>280</v>
      </c>
    </row>
    <row r="60" spans="1:4" x14ac:dyDescent="0.2">
      <c r="A60" s="57">
        <v>58</v>
      </c>
      <c r="B60" s="48" t="s">
        <v>239</v>
      </c>
      <c r="D60" s="62">
        <f>'Initial Allocation'!H61</f>
        <v>200</v>
      </c>
    </row>
    <row r="61" spans="1:4" ht="25.5" x14ac:dyDescent="0.2">
      <c r="A61" s="57">
        <v>59</v>
      </c>
      <c r="B61" s="47" t="s">
        <v>191</v>
      </c>
      <c r="D61" s="62">
        <f>'Initial Allocation'!H62</f>
        <v>9000</v>
      </c>
    </row>
    <row r="62" spans="1:4" x14ac:dyDescent="0.2">
      <c r="A62" s="57">
        <v>60</v>
      </c>
      <c r="B62" s="47" t="s">
        <v>25</v>
      </c>
      <c r="D62" s="62">
        <f>'Initial Allocation'!H63</f>
        <v>9000</v>
      </c>
    </row>
    <row r="63" spans="1:4" x14ac:dyDescent="0.2">
      <c r="A63" s="57">
        <v>61</v>
      </c>
      <c r="B63" s="47" t="s">
        <v>26</v>
      </c>
      <c r="D63" s="62">
        <f>'Initial Allocation'!H64</f>
        <v>3040</v>
      </c>
    </row>
    <row r="64" spans="1:4" x14ac:dyDescent="0.2">
      <c r="A64" s="57">
        <v>62</v>
      </c>
      <c r="B64" s="47" t="s">
        <v>27</v>
      </c>
      <c r="D64" s="62">
        <f>'Initial Allocation'!H65</f>
        <v>0</v>
      </c>
    </row>
    <row r="65" spans="1:4" x14ac:dyDescent="0.2">
      <c r="A65" s="57">
        <v>63</v>
      </c>
      <c r="B65" s="48" t="s">
        <v>28</v>
      </c>
      <c r="D65" s="62">
        <f>'Initial Allocation'!H66</f>
        <v>150</v>
      </c>
    </row>
    <row r="66" spans="1:4" x14ac:dyDescent="0.2">
      <c r="A66" s="57">
        <v>64</v>
      </c>
      <c r="B66" s="48" t="s">
        <v>29</v>
      </c>
      <c r="D66" s="62">
        <f>'Initial Allocation'!H67</f>
        <v>100</v>
      </c>
    </row>
    <row r="67" spans="1:4" x14ac:dyDescent="0.2">
      <c r="A67" s="57">
        <v>65</v>
      </c>
      <c r="B67" s="47" t="s">
        <v>30</v>
      </c>
      <c r="D67" s="62">
        <f>'Initial Allocation'!H68</f>
        <v>1800</v>
      </c>
    </row>
    <row r="68" spans="1:4" x14ac:dyDescent="0.2">
      <c r="A68" s="57">
        <v>66</v>
      </c>
      <c r="B68" s="47" t="s">
        <v>31</v>
      </c>
      <c r="D68" s="62">
        <f>'Initial Allocation'!H69</f>
        <v>0</v>
      </c>
    </row>
    <row r="69" spans="1:4" x14ac:dyDescent="0.2">
      <c r="A69" s="57">
        <v>67</v>
      </c>
      <c r="B69" s="47" t="s">
        <v>32</v>
      </c>
      <c r="D69" s="62">
        <f>'Initial Allocation'!H70</f>
        <v>2000</v>
      </c>
    </row>
    <row r="70" spans="1:4" x14ac:dyDescent="0.2">
      <c r="A70" s="57">
        <v>68</v>
      </c>
      <c r="B70" s="47" t="s">
        <v>129</v>
      </c>
      <c r="D70" s="62">
        <f>'Initial Allocation'!H71</f>
        <v>100</v>
      </c>
    </row>
    <row r="71" spans="1:4" ht="25.5" x14ac:dyDescent="0.2">
      <c r="A71" s="57">
        <v>69</v>
      </c>
      <c r="B71" s="47" t="s">
        <v>192</v>
      </c>
      <c r="D71" s="62">
        <f>'Initial Allocation'!H72</f>
        <v>640</v>
      </c>
    </row>
    <row r="72" spans="1:4" x14ac:dyDescent="0.2">
      <c r="A72" s="57">
        <v>70</v>
      </c>
      <c r="B72" s="45" t="s">
        <v>115</v>
      </c>
      <c r="D72" s="62">
        <f>'Initial Allocation'!H73</f>
        <v>2200</v>
      </c>
    </row>
    <row r="73" spans="1:4" x14ac:dyDescent="0.2">
      <c r="A73" s="57">
        <v>71</v>
      </c>
      <c r="B73" s="18" t="s">
        <v>263</v>
      </c>
      <c r="D73" s="62">
        <f>'Initial Allocation'!H74</f>
        <v>150</v>
      </c>
    </row>
    <row r="74" spans="1:4" x14ac:dyDescent="0.2">
      <c r="A74" s="57">
        <v>72</v>
      </c>
      <c r="B74" s="18" t="s">
        <v>255</v>
      </c>
      <c r="D74" s="62">
        <f>'Initial Allocation'!H75</f>
        <v>0</v>
      </c>
    </row>
    <row r="75" spans="1:4" ht="25.5" x14ac:dyDescent="0.2">
      <c r="A75" s="57">
        <v>73</v>
      </c>
      <c r="B75" s="47" t="s">
        <v>33</v>
      </c>
      <c r="D75" s="62">
        <f>'Initial Allocation'!H76</f>
        <v>4000</v>
      </c>
    </row>
    <row r="76" spans="1:4" x14ac:dyDescent="0.2">
      <c r="A76" s="57">
        <v>74</v>
      </c>
      <c r="B76" s="47" t="s">
        <v>34</v>
      </c>
      <c r="D76" s="62">
        <f>'Initial Allocation'!H77</f>
        <v>5000</v>
      </c>
    </row>
    <row r="77" spans="1:4" ht="25.5" x14ac:dyDescent="0.2">
      <c r="A77" s="57">
        <v>75</v>
      </c>
      <c r="B77" s="47" t="s">
        <v>35</v>
      </c>
      <c r="D77" s="62">
        <f>'Initial Allocation'!H78</f>
        <v>100</v>
      </c>
    </row>
    <row r="78" spans="1:4" ht="25.5" x14ac:dyDescent="0.2">
      <c r="A78" s="57">
        <v>76</v>
      </c>
      <c r="B78" s="47" t="s">
        <v>253</v>
      </c>
      <c r="D78" s="62">
        <f>'Initial Allocation'!H79</f>
        <v>4000</v>
      </c>
    </row>
    <row r="79" spans="1:4" x14ac:dyDescent="0.2">
      <c r="A79" s="57">
        <v>77</v>
      </c>
      <c r="B79" s="48" t="s">
        <v>272</v>
      </c>
      <c r="D79" s="62">
        <f>'Initial Allocation'!H80</f>
        <v>500</v>
      </c>
    </row>
    <row r="80" spans="1:4" x14ac:dyDescent="0.2">
      <c r="A80" s="57">
        <v>78</v>
      </c>
      <c r="B80" s="47" t="s">
        <v>36</v>
      </c>
      <c r="D80" s="62">
        <f>'Initial Allocation'!H81</f>
        <v>1200</v>
      </c>
    </row>
    <row r="81" spans="1:4" ht="25.5" x14ac:dyDescent="0.2">
      <c r="A81" s="57">
        <v>79</v>
      </c>
      <c r="B81" s="47" t="s">
        <v>174</v>
      </c>
      <c r="D81" s="62">
        <f>'Initial Allocation'!H82</f>
        <v>2240</v>
      </c>
    </row>
    <row r="82" spans="1:4" x14ac:dyDescent="0.2">
      <c r="A82" s="57">
        <v>80</v>
      </c>
      <c r="B82" s="47" t="s">
        <v>37</v>
      </c>
      <c r="D82" s="62">
        <f>'Initial Allocation'!H83</f>
        <v>8500</v>
      </c>
    </row>
    <row r="83" spans="1:4" x14ac:dyDescent="0.2">
      <c r="A83" s="57">
        <v>81</v>
      </c>
      <c r="B83" s="47" t="s">
        <v>38</v>
      </c>
      <c r="D83" s="62">
        <f>'Initial Allocation'!H84</f>
        <v>880</v>
      </c>
    </row>
    <row r="84" spans="1:4" x14ac:dyDescent="0.2">
      <c r="A84" s="57">
        <v>82</v>
      </c>
      <c r="B84" s="48" t="s">
        <v>292</v>
      </c>
      <c r="D84" s="62">
        <f>'Initial Allocation'!H85</f>
        <v>300</v>
      </c>
    </row>
    <row r="85" spans="1:4" ht="25.5" x14ac:dyDescent="0.2">
      <c r="A85" s="57">
        <v>83</v>
      </c>
      <c r="B85" s="48" t="s">
        <v>210</v>
      </c>
      <c r="D85" s="62">
        <f>'Initial Allocation'!H86</f>
        <v>1250</v>
      </c>
    </row>
    <row r="86" spans="1:4" x14ac:dyDescent="0.2">
      <c r="A86" s="57">
        <v>84</v>
      </c>
      <c r="B86" s="47" t="s">
        <v>39</v>
      </c>
      <c r="D86" s="62">
        <f>'Initial Allocation'!H87</f>
        <v>9600</v>
      </c>
    </row>
    <row r="87" spans="1:4" ht="25.5" x14ac:dyDescent="0.2">
      <c r="A87" s="57">
        <v>85</v>
      </c>
      <c r="B87" s="48" t="s">
        <v>264</v>
      </c>
      <c r="D87" s="62">
        <f>'Initial Allocation'!H88</f>
        <v>750</v>
      </c>
    </row>
    <row r="88" spans="1:4" x14ac:dyDescent="0.2">
      <c r="A88" s="57">
        <v>86</v>
      </c>
      <c r="B88" s="47" t="s">
        <v>40</v>
      </c>
      <c r="D88" s="62">
        <f>'Initial Allocation'!H89</f>
        <v>15000</v>
      </c>
    </row>
    <row r="89" spans="1:4" x14ac:dyDescent="0.2">
      <c r="A89" s="57">
        <v>87</v>
      </c>
      <c r="B89" s="48" t="s">
        <v>254</v>
      </c>
      <c r="D89" s="62">
        <f>'Initial Allocation'!H90</f>
        <v>0</v>
      </c>
    </row>
    <row r="90" spans="1:4" x14ac:dyDescent="0.2">
      <c r="A90" s="57">
        <v>88</v>
      </c>
      <c r="B90" s="47" t="s">
        <v>41</v>
      </c>
      <c r="D90" s="62">
        <f>'Initial Allocation'!H91</f>
        <v>100</v>
      </c>
    </row>
    <row r="91" spans="1:4" x14ac:dyDescent="0.2">
      <c r="A91" s="57">
        <v>89</v>
      </c>
      <c r="B91" s="47" t="s">
        <v>288</v>
      </c>
      <c r="D91" s="62">
        <f>'Initial Allocation'!H92</f>
        <v>750</v>
      </c>
    </row>
    <row r="92" spans="1:4" ht="25.5" x14ac:dyDescent="0.2">
      <c r="A92" s="57">
        <v>90</v>
      </c>
      <c r="B92" s="48" t="s">
        <v>214</v>
      </c>
      <c r="D92" s="62">
        <f>'Initial Allocation'!H93</f>
        <v>0</v>
      </c>
    </row>
    <row r="93" spans="1:4" x14ac:dyDescent="0.2">
      <c r="A93" s="57">
        <v>91</v>
      </c>
      <c r="B93" s="47" t="s">
        <v>42</v>
      </c>
      <c r="D93" s="62">
        <f>'Initial Allocation'!H94</f>
        <v>3000</v>
      </c>
    </row>
    <row r="94" spans="1:4" x14ac:dyDescent="0.2">
      <c r="A94" s="57">
        <v>92</v>
      </c>
      <c r="B94" s="47" t="s">
        <v>43</v>
      </c>
      <c r="D94" s="62">
        <f>'Initial Allocation'!H95</f>
        <v>15000</v>
      </c>
    </row>
    <row r="95" spans="1:4" x14ac:dyDescent="0.2">
      <c r="A95" s="57">
        <v>93</v>
      </c>
      <c r="B95" s="48" t="s">
        <v>207</v>
      </c>
      <c r="D95" s="62">
        <f>'Initial Allocation'!H96</f>
        <v>600</v>
      </c>
    </row>
    <row r="96" spans="1:4" x14ac:dyDescent="0.2">
      <c r="A96" s="57">
        <v>94</v>
      </c>
      <c r="B96" s="47" t="s">
        <v>44</v>
      </c>
      <c r="D96" s="62">
        <f>'Initial Allocation'!H97</f>
        <v>5600</v>
      </c>
    </row>
    <row r="97" spans="1:4" x14ac:dyDescent="0.2">
      <c r="A97" s="57">
        <v>95</v>
      </c>
      <c r="B97" s="48" t="s">
        <v>259</v>
      </c>
      <c r="D97" s="62">
        <f>'Initial Allocation'!H98</f>
        <v>100</v>
      </c>
    </row>
    <row r="98" spans="1:4" x14ac:dyDescent="0.2">
      <c r="A98" s="57">
        <v>96</v>
      </c>
      <c r="B98" s="47" t="s">
        <v>45</v>
      </c>
      <c r="D98" s="62">
        <f>'Initial Allocation'!H99</f>
        <v>2000</v>
      </c>
    </row>
    <row r="99" spans="1:4" x14ac:dyDescent="0.2">
      <c r="A99" s="57">
        <v>97</v>
      </c>
      <c r="B99" s="47" t="s">
        <v>46</v>
      </c>
      <c r="D99" s="62">
        <f>'Initial Allocation'!H100</f>
        <v>5000</v>
      </c>
    </row>
    <row r="100" spans="1:4" ht="25.5" x14ac:dyDescent="0.2">
      <c r="A100" s="57">
        <v>98</v>
      </c>
      <c r="B100" s="48" t="s">
        <v>204</v>
      </c>
      <c r="D100" s="62">
        <f>'Initial Allocation'!H101</f>
        <v>500</v>
      </c>
    </row>
    <row r="101" spans="1:4" x14ac:dyDescent="0.2">
      <c r="A101" s="57">
        <v>99</v>
      </c>
      <c r="B101" s="48" t="s">
        <v>278</v>
      </c>
      <c r="D101" s="62">
        <f>'Initial Allocation'!H102</f>
        <v>500</v>
      </c>
    </row>
    <row r="102" spans="1:4" x14ac:dyDescent="0.2">
      <c r="A102" s="57">
        <v>100</v>
      </c>
      <c r="B102" s="47" t="s">
        <v>47</v>
      </c>
      <c r="D102" s="62">
        <f>'Initial Allocation'!H103</f>
        <v>2500</v>
      </c>
    </row>
    <row r="103" spans="1:4" x14ac:dyDescent="0.2">
      <c r="A103" s="57">
        <v>101</v>
      </c>
      <c r="B103" s="48" t="s">
        <v>241</v>
      </c>
      <c r="D103" s="62">
        <f>'Initial Allocation'!H104</f>
        <v>0</v>
      </c>
    </row>
    <row r="104" spans="1:4" ht="38.25" x14ac:dyDescent="0.2">
      <c r="A104" s="57">
        <v>102</v>
      </c>
      <c r="B104" s="47" t="s">
        <v>193</v>
      </c>
      <c r="D104" s="62">
        <f>'Initial Allocation'!H105</f>
        <v>100</v>
      </c>
    </row>
    <row r="105" spans="1:4" x14ac:dyDescent="0.2">
      <c r="A105" s="57">
        <v>103</v>
      </c>
      <c r="B105" s="48" t="s">
        <v>283</v>
      </c>
      <c r="D105" s="62">
        <f>'Initial Allocation'!H106</f>
        <v>0</v>
      </c>
    </row>
    <row r="106" spans="1:4" x14ac:dyDescent="0.2">
      <c r="A106" s="57">
        <v>104</v>
      </c>
      <c r="B106" s="47" t="s">
        <v>48</v>
      </c>
      <c r="D106" s="62">
        <f>'Initial Allocation'!H107</f>
        <v>200</v>
      </c>
    </row>
    <row r="107" spans="1:4" x14ac:dyDescent="0.2">
      <c r="A107" s="57">
        <v>105</v>
      </c>
      <c r="B107" s="47" t="s">
        <v>49</v>
      </c>
      <c r="D107" s="62">
        <f>'Initial Allocation'!H108</f>
        <v>6000</v>
      </c>
    </row>
    <row r="108" spans="1:4" x14ac:dyDescent="0.2">
      <c r="A108" s="57">
        <v>106</v>
      </c>
      <c r="B108" s="48" t="s">
        <v>233</v>
      </c>
      <c r="D108" s="62">
        <f>'Initial Allocation'!H109</f>
        <v>0</v>
      </c>
    </row>
    <row r="109" spans="1:4" x14ac:dyDescent="0.2">
      <c r="A109" s="57">
        <v>107</v>
      </c>
      <c r="B109" s="47" t="s">
        <v>50</v>
      </c>
      <c r="D109" s="62">
        <f>'Initial Allocation'!H110</f>
        <v>4000</v>
      </c>
    </row>
    <row r="110" spans="1:4" x14ac:dyDescent="0.2">
      <c r="A110" s="57">
        <v>108</v>
      </c>
      <c r="B110" s="45" t="s">
        <v>116</v>
      </c>
      <c r="D110" s="62">
        <f>'Initial Allocation'!H111</f>
        <v>1000</v>
      </c>
    </row>
    <row r="111" spans="1:4" x14ac:dyDescent="0.2">
      <c r="A111" s="57">
        <v>109</v>
      </c>
      <c r="B111" s="18" t="s">
        <v>141</v>
      </c>
      <c r="D111" s="62">
        <f>'Initial Allocation'!H112</f>
        <v>120</v>
      </c>
    </row>
    <row r="112" spans="1:4" x14ac:dyDescent="0.2">
      <c r="A112" s="57">
        <v>110</v>
      </c>
      <c r="B112" s="18" t="s">
        <v>180</v>
      </c>
      <c r="D112" s="62">
        <f>'Initial Allocation'!H113</f>
        <v>1125</v>
      </c>
    </row>
    <row r="113" spans="1:4" x14ac:dyDescent="0.2">
      <c r="A113" s="57">
        <v>111</v>
      </c>
      <c r="B113" s="18" t="s">
        <v>158</v>
      </c>
      <c r="D113" s="62">
        <f>'Initial Allocation'!H114</f>
        <v>260</v>
      </c>
    </row>
    <row r="114" spans="1:4" x14ac:dyDescent="0.2">
      <c r="A114" s="57">
        <v>112</v>
      </c>
      <c r="B114" s="47" t="s">
        <v>51</v>
      </c>
      <c r="D114" s="62">
        <f>'Initial Allocation'!H115</f>
        <v>3500</v>
      </c>
    </row>
    <row r="115" spans="1:4" x14ac:dyDescent="0.2">
      <c r="A115" s="57">
        <v>113</v>
      </c>
      <c r="B115" s="47" t="s">
        <v>52</v>
      </c>
      <c r="D115" s="62">
        <f>'Initial Allocation'!H116</f>
        <v>1440</v>
      </c>
    </row>
    <row r="116" spans="1:4" x14ac:dyDescent="0.2">
      <c r="A116" s="57">
        <v>114</v>
      </c>
      <c r="B116" s="48" t="s">
        <v>137</v>
      </c>
      <c r="D116" s="62">
        <f>'Initial Allocation'!H117</f>
        <v>950</v>
      </c>
    </row>
    <row r="117" spans="1:4" x14ac:dyDescent="0.2">
      <c r="A117" s="57">
        <v>115</v>
      </c>
      <c r="B117" s="48" t="s">
        <v>53</v>
      </c>
      <c r="D117" s="62">
        <f>'Initial Allocation'!H118</f>
        <v>2000</v>
      </c>
    </row>
    <row r="118" spans="1:4" x14ac:dyDescent="0.2">
      <c r="A118" s="57">
        <v>116</v>
      </c>
      <c r="B118" s="18" t="s">
        <v>117</v>
      </c>
      <c r="D118" s="62">
        <f>'Initial Allocation'!H119</f>
        <v>0</v>
      </c>
    </row>
    <row r="119" spans="1:4" x14ac:dyDescent="0.2">
      <c r="A119" s="57">
        <v>117</v>
      </c>
      <c r="B119" s="48" t="s">
        <v>142</v>
      </c>
      <c r="D119" s="62">
        <f>'Initial Allocation'!H120</f>
        <v>200</v>
      </c>
    </row>
    <row r="120" spans="1:4" x14ac:dyDescent="0.2">
      <c r="A120" s="57">
        <v>118</v>
      </c>
      <c r="B120" s="48" t="s">
        <v>211</v>
      </c>
      <c r="D120" s="62">
        <f>'Initial Allocation'!H121</f>
        <v>0</v>
      </c>
    </row>
    <row r="121" spans="1:4" x14ac:dyDescent="0.2">
      <c r="A121" s="57">
        <v>119</v>
      </c>
      <c r="B121" s="48" t="s">
        <v>245</v>
      </c>
      <c r="D121" s="62">
        <f>'Initial Allocation'!H122</f>
        <v>400</v>
      </c>
    </row>
    <row r="122" spans="1:4" x14ac:dyDescent="0.2">
      <c r="A122" s="57">
        <v>120</v>
      </c>
      <c r="B122" s="48" t="s">
        <v>252</v>
      </c>
      <c r="D122" s="62">
        <f>'Initial Allocation'!H123</f>
        <v>100</v>
      </c>
    </row>
    <row r="123" spans="1:4" x14ac:dyDescent="0.2">
      <c r="A123" s="57">
        <v>121</v>
      </c>
      <c r="B123" s="48" t="s">
        <v>54</v>
      </c>
      <c r="D123" s="62">
        <f>'Initial Allocation'!H124</f>
        <v>880</v>
      </c>
    </row>
    <row r="124" spans="1:4" x14ac:dyDescent="0.2">
      <c r="A124" s="57">
        <v>122</v>
      </c>
      <c r="B124" s="48" t="s">
        <v>55</v>
      </c>
      <c r="D124" s="62">
        <f>'Initial Allocation'!H125</f>
        <v>2000</v>
      </c>
    </row>
    <row r="125" spans="1:4" x14ac:dyDescent="0.2">
      <c r="A125" s="57">
        <v>123</v>
      </c>
      <c r="B125" s="48" t="s">
        <v>56</v>
      </c>
      <c r="D125" s="62">
        <f>'Initial Allocation'!H126</f>
        <v>0</v>
      </c>
    </row>
    <row r="126" spans="1:4" x14ac:dyDescent="0.2">
      <c r="A126" s="57">
        <v>124</v>
      </c>
      <c r="B126" s="48" t="s">
        <v>289</v>
      </c>
      <c r="D126" s="62">
        <f>'Initial Allocation'!H127</f>
        <v>500</v>
      </c>
    </row>
    <row r="127" spans="1:4" x14ac:dyDescent="0.2">
      <c r="A127" s="57">
        <v>125</v>
      </c>
      <c r="B127" s="48" t="s">
        <v>57</v>
      </c>
      <c r="D127" s="62">
        <f>'Initial Allocation'!H128</f>
        <v>4000</v>
      </c>
    </row>
    <row r="128" spans="1:4" x14ac:dyDescent="0.2">
      <c r="A128" s="57">
        <v>126</v>
      </c>
      <c r="B128" s="48" t="s">
        <v>201</v>
      </c>
      <c r="D128" s="62">
        <f>'Initial Allocation'!H129</f>
        <v>1250</v>
      </c>
    </row>
    <row r="129" spans="1:4" x14ac:dyDescent="0.2">
      <c r="A129" s="57">
        <v>127</v>
      </c>
      <c r="B129" s="47" t="s">
        <v>58</v>
      </c>
      <c r="D129" s="62">
        <f>'Initial Allocation'!H130</f>
        <v>0</v>
      </c>
    </row>
    <row r="130" spans="1:4" x14ac:dyDescent="0.2">
      <c r="A130" s="57">
        <v>128</v>
      </c>
      <c r="B130" s="47" t="s">
        <v>59</v>
      </c>
      <c r="D130" s="62">
        <f>'Initial Allocation'!H131</f>
        <v>1760</v>
      </c>
    </row>
    <row r="131" spans="1:4" x14ac:dyDescent="0.2">
      <c r="A131" s="57">
        <v>129</v>
      </c>
      <c r="B131" s="48" t="s">
        <v>294</v>
      </c>
      <c r="D131" s="62">
        <f>'Initial Allocation'!H132</f>
        <v>400</v>
      </c>
    </row>
    <row r="132" spans="1:4" x14ac:dyDescent="0.2">
      <c r="A132" s="57">
        <v>130</v>
      </c>
      <c r="B132" s="48" t="s">
        <v>257</v>
      </c>
      <c r="D132" s="62">
        <f>'Initial Allocation'!H133</f>
        <v>0</v>
      </c>
    </row>
    <row r="133" spans="1:4" x14ac:dyDescent="0.2">
      <c r="A133" s="57">
        <v>131</v>
      </c>
      <c r="B133" s="47" t="s">
        <v>60</v>
      </c>
      <c r="D133" s="62">
        <f>'Initial Allocation'!H134</f>
        <v>3250</v>
      </c>
    </row>
    <row r="134" spans="1:4" x14ac:dyDescent="0.2">
      <c r="A134" s="57">
        <v>132</v>
      </c>
      <c r="B134" s="47" t="s">
        <v>125</v>
      </c>
      <c r="D134" s="62">
        <f>'Initial Allocation'!H135</f>
        <v>400</v>
      </c>
    </row>
    <row r="135" spans="1:4" x14ac:dyDescent="0.2">
      <c r="A135" s="57">
        <v>133</v>
      </c>
      <c r="B135" s="48" t="s">
        <v>267</v>
      </c>
      <c r="D135" s="62">
        <f>'Initial Allocation'!H136</f>
        <v>500</v>
      </c>
    </row>
    <row r="136" spans="1:4" x14ac:dyDescent="0.2">
      <c r="A136" s="57">
        <v>134</v>
      </c>
      <c r="B136" s="45" t="s">
        <v>118</v>
      </c>
      <c r="D136" s="62">
        <f>'Initial Allocation'!H137</f>
        <v>2000</v>
      </c>
    </row>
    <row r="137" spans="1:4" x14ac:dyDescent="0.2">
      <c r="A137" s="57">
        <v>135</v>
      </c>
      <c r="B137" s="47" t="s">
        <v>61</v>
      </c>
      <c r="D137" s="62">
        <f>'Initial Allocation'!H138</f>
        <v>0</v>
      </c>
    </row>
    <row r="138" spans="1:4" ht="38.25" x14ac:dyDescent="0.2">
      <c r="A138" s="57">
        <v>136</v>
      </c>
      <c r="B138" s="47" t="s">
        <v>228</v>
      </c>
      <c r="D138" s="62">
        <f>'Initial Allocation'!H139</f>
        <v>500</v>
      </c>
    </row>
    <row r="139" spans="1:4" ht="25.5" x14ac:dyDescent="0.2">
      <c r="A139" s="57">
        <v>137</v>
      </c>
      <c r="B139" s="47" t="s">
        <v>62</v>
      </c>
      <c r="D139" s="62">
        <f>'Initial Allocation'!H140</f>
        <v>1600</v>
      </c>
    </row>
    <row r="140" spans="1:4" x14ac:dyDescent="0.2">
      <c r="A140" s="57">
        <v>138</v>
      </c>
      <c r="B140" s="45" t="s">
        <v>119</v>
      </c>
      <c r="D140" s="62">
        <f>'Initial Allocation'!H141</f>
        <v>192</v>
      </c>
    </row>
    <row r="141" spans="1:4" ht="25.5" x14ac:dyDescent="0.2">
      <c r="A141" s="57">
        <v>139</v>
      </c>
      <c r="B141" s="47" t="s">
        <v>63</v>
      </c>
      <c r="D141" s="62">
        <f>'Initial Allocation'!H142</f>
        <v>1755</v>
      </c>
    </row>
    <row r="142" spans="1:4" x14ac:dyDescent="0.2">
      <c r="A142" s="57">
        <v>140</v>
      </c>
      <c r="B142" s="47" t="s">
        <v>64</v>
      </c>
      <c r="D142" s="62">
        <f>'Initial Allocation'!H143</f>
        <v>13000</v>
      </c>
    </row>
    <row r="143" spans="1:4" ht="25.5" x14ac:dyDescent="0.2">
      <c r="A143" s="57">
        <v>141</v>
      </c>
      <c r="B143" s="48" t="s">
        <v>144</v>
      </c>
      <c r="D143" s="62">
        <f>'Initial Allocation'!H144</f>
        <v>3000</v>
      </c>
    </row>
    <row r="144" spans="1:4" x14ac:dyDescent="0.2">
      <c r="A144" s="57">
        <v>142</v>
      </c>
      <c r="B144" s="48" t="s">
        <v>261</v>
      </c>
      <c r="D144" s="62">
        <f>'Initial Allocation'!H145</f>
        <v>0</v>
      </c>
    </row>
    <row r="145" spans="1:4" x14ac:dyDescent="0.2">
      <c r="A145" s="57">
        <v>143</v>
      </c>
      <c r="B145" s="48" t="s">
        <v>65</v>
      </c>
      <c r="D145" s="62">
        <f>'Initial Allocation'!H146</f>
        <v>7000</v>
      </c>
    </row>
    <row r="146" spans="1:4" x14ac:dyDescent="0.2">
      <c r="A146" s="57">
        <v>144</v>
      </c>
      <c r="B146" s="48" t="s">
        <v>159</v>
      </c>
      <c r="D146" s="62">
        <f>'Initial Allocation'!H147</f>
        <v>0</v>
      </c>
    </row>
    <row r="147" spans="1:4" x14ac:dyDescent="0.2">
      <c r="A147" s="57">
        <v>145</v>
      </c>
      <c r="B147" s="18" t="s">
        <v>271</v>
      </c>
      <c r="D147" s="62">
        <f>'Initial Allocation'!H148</f>
        <v>50</v>
      </c>
    </row>
    <row r="148" spans="1:4" x14ac:dyDescent="0.2">
      <c r="A148" s="57">
        <v>146</v>
      </c>
      <c r="B148" s="47" t="s">
        <v>66</v>
      </c>
      <c r="D148" s="62">
        <f>'Initial Allocation'!H149</f>
        <v>5000</v>
      </c>
    </row>
    <row r="149" spans="1:4" x14ac:dyDescent="0.2">
      <c r="A149" s="57">
        <v>147</v>
      </c>
      <c r="B149" s="48" t="s">
        <v>143</v>
      </c>
      <c r="D149" s="62">
        <f>'Initial Allocation'!H150</f>
        <v>680</v>
      </c>
    </row>
    <row r="150" spans="1:4" x14ac:dyDescent="0.2">
      <c r="A150" s="57">
        <v>148</v>
      </c>
      <c r="B150" s="47" t="s">
        <v>67</v>
      </c>
      <c r="D150" s="62">
        <f>'Initial Allocation'!H151</f>
        <v>9500</v>
      </c>
    </row>
    <row r="151" spans="1:4" ht="25.5" x14ac:dyDescent="0.2">
      <c r="A151" s="57">
        <v>149</v>
      </c>
      <c r="B151" s="47" t="s">
        <v>68</v>
      </c>
      <c r="D151" s="62">
        <f>'Initial Allocation'!H152</f>
        <v>0</v>
      </c>
    </row>
    <row r="152" spans="1:4" x14ac:dyDescent="0.2">
      <c r="A152" s="57">
        <v>150</v>
      </c>
      <c r="B152" s="48" t="s">
        <v>235</v>
      </c>
      <c r="D152" s="62">
        <f>'Initial Allocation'!H153</f>
        <v>500</v>
      </c>
    </row>
    <row r="153" spans="1:4" x14ac:dyDescent="0.2">
      <c r="A153" s="57">
        <v>151</v>
      </c>
      <c r="B153" s="48" t="s">
        <v>247</v>
      </c>
      <c r="D153" s="62">
        <f>'Initial Allocation'!H154</f>
        <v>50</v>
      </c>
    </row>
    <row r="154" spans="1:4" ht="25.5" x14ac:dyDescent="0.2">
      <c r="A154" s="57">
        <v>152</v>
      </c>
      <c r="B154" s="47" t="s">
        <v>173</v>
      </c>
      <c r="D154" s="62">
        <f>'Initial Allocation'!H155</f>
        <v>0</v>
      </c>
    </row>
    <row r="155" spans="1:4" x14ac:dyDescent="0.2">
      <c r="A155" s="57">
        <v>153</v>
      </c>
      <c r="B155" s="45" t="s">
        <v>69</v>
      </c>
      <c r="D155" s="62">
        <f>'Initial Allocation'!H156</f>
        <v>2000</v>
      </c>
    </row>
    <row r="156" spans="1:4" x14ac:dyDescent="0.2">
      <c r="A156" s="57">
        <v>154</v>
      </c>
      <c r="B156" s="48" t="s">
        <v>160</v>
      </c>
      <c r="D156" s="62">
        <f>'Initial Allocation'!H157</f>
        <v>0</v>
      </c>
    </row>
    <row r="157" spans="1:4" x14ac:dyDescent="0.2">
      <c r="A157" s="57">
        <v>155</v>
      </c>
      <c r="B157" s="48" t="s">
        <v>150</v>
      </c>
      <c r="D157" s="62">
        <f>'Initial Allocation'!H158</f>
        <v>528</v>
      </c>
    </row>
    <row r="158" spans="1:4" x14ac:dyDescent="0.2">
      <c r="A158" s="57">
        <v>156</v>
      </c>
      <c r="B158" s="48" t="s">
        <v>178</v>
      </c>
      <c r="D158" s="62">
        <f>'Initial Allocation'!H159</f>
        <v>600</v>
      </c>
    </row>
    <row r="159" spans="1:4" x14ac:dyDescent="0.2">
      <c r="A159" s="57">
        <v>157</v>
      </c>
      <c r="B159" s="48" t="s">
        <v>164</v>
      </c>
      <c r="D159" s="62">
        <f>'Initial Allocation'!H160</f>
        <v>1000</v>
      </c>
    </row>
    <row r="160" spans="1:4" x14ac:dyDescent="0.2">
      <c r="A160" s="57">
        <v>158</v>
      </c>
      <c r="B160" s="47" t="s">
        <v>70</v>
      </c>
      <c r="D160" s="62">
        <f>'Initial Allocation'!H161</f>
        <v>375</v>
      </c>
    </row>
    <row r="161" spans="1:4" x14ac:dyDescent="0.2">
      <c r="A161" s="57">
        <v>159</v>
      </c>
      <c r="B161" s="47" t="s">
        <v>71</v>
      </c>
      <c r="D161" s="62">
        <f>'Initial Allocation'!H162</f>
        <v>1600</v>
      </c>
    </row>
    <row r="162" spans="1:4" x14ac:dyDescent="0.2">
      <c r="A162" s="57">
        <v>160</v>
      </c>
      <c r="B162" s="47" t="s">
        <v>72</v>
      </c>
      <c r="D162" s="62">
        <f>'Initial Allocation'!H163</f>
        <v>3750</v>
      </c>
    </row>
    <row r="163" spans="1:4" x14ac:dyDescent="0.2">
      <c r="A163" s="57">
        <v>161</v>
      </c>
      <c r="B163" s="47" t="s">
        <v>128</v>
      </c>
      <c r="D163" s="62">
        <f>'Initial Allocation'!H164</f>
        <v>120</v>
      </c>
    </row>
    <row r="164" spans="1:4" x14ac:dyDescent="0.2">
      <c r="A164" s="57">
        <v>162</v>
      </c>
      <c r="B164" s="47" t="s">
        <v>73</v>
      </c>
      <c r="D164" s="62">
        <f>'Initial Allocation'!H165</f>
        <v>9100</v>
      </c>
    </row>
    <row r="165" spans="1:4" x14ac:dyDescent="0.2">
      <c r="A165" s="57">
        <v>163</v>
      </c>
      <c r="B165" s="47" t="s">
        <v>126</v>
      </c>
      <c r="D165" s="62">
        <f>'Initial Allocation'!H166</f>
        <v>250</v>
      </c>
    </row>
    <row r="166" spans="1:4" x14ac:dyDescent="0.2">
      <c r="A166" s="57">
        <v>164</v>
      </c>
      <c r="B166" s="47" t="s">
        <v>177</v>
      </c>
      <c r="D166" s="62">
        <f>'Initial Allocation'!H167</f>
        <v>1200</v>
      </c>
    </row>
    <row r="167" spans="1:4" ht="25.5" x14ac:dyDescent="0.2">
      <c r="A167" s="57">
        <v>165</v>
      </c>
      <c r="B167" s="47" t="s">
        <v>227</v>
      </c>
      <c r="D167" s="62">
        <f>'Initial Allocation'!H168</f>
        <v>800</v>
      </c>
    </row>
    <row r="168" spans="1:4" x14ac:dyDescent="0.2">
      <c r="A168" s="57">
        <v>166</v>
      </c>
      <c r="B168" s="48" t="s">
        <v>202</v>
      </c>
      <c r="D168" s="62">
        <f>'Initial Allocation'!H169</f>
        <v>750</v>
      </c>
    </row>
    <row r="169" spans="1:4" x14ac:dyDescent="0.2">
      <c r="A169" s="57">
        <v>167</v>
      </c>
      <c r="B169" s="47" t="s">
        <v>74</v>
      </c>
      <c r="D169" s="62">
        <f>'Initial Allocation'!H170</f>
        <v>1200</v>
      </c>
    </row>
    <row r="170" spans="1:4" x14ac:dyDescent="0.2">
      <c r="A170" s="57">
        <v>168</v>
      </c>
      <c r="B170" s="47" t="s">
        <v>75</v>
      </c>
      <c r="D170" s="62">
        <f>'Initial Allocation'!H171</f>
        <v>10000</v>
      </c>
    </row>
    <row r="171" spans="1:4" x14ac:dyDescent="0.2">
      <c r="A171" s="57">
        <v>169</v>
      </c>
      <c r="B171" s="47" t="s">
        <v>212</v>
      </c>
      <c r="D171" s="62">
        <f>'Initial Allocation'!H172</f>
        <v>100</v>
      </c>
    </row>
    <row r="172" spans="1:4" x14ac:dyDescent="0.2">
      <c r="A172" s="57">
        <v>170</v>
      </c>
      <c r="B172" s="48" t="s">
        <v>179</v>
      </c>
      <c r="D172" s="62">
        <f>'Initial Allocation'!H173</f>
        <v>500</v>
      </c>
    </row>
    <row r="173" spans="1:4" x14ac:dyDescent="0.2">
      <c r="A173" s="57">
        <v>171</v>
      </c>
      <c r="B173" s="47" t="s">
        <v>76</v>
      </c>
      <c r="D173" s="62">
        <f>'Initial Allocation'!H174</f>
        <v>10000</v>
      </c>
    </row>
    <row r="174" spans="1:4" x14ac:dyDescent="0.2">
      <c r="A174" s="57">
        <v>172</v>
      </c>
      <c r="B174" s="48" t="s">
        <v>301</v>
      </c>
      <c r="D174" s="62">
        <f>'Initial Allocation'!H175</f>
        <v>50</v>
      </c>
    </row>
    <row r="175" spans="1:4" x14ac:dyDescent="0.2">
      <c r="A175" s="57">
        <v>173</v>
      </c>
      <c r="B175" s="48" t="s">
        <v>256</v>
      </c>
      <c r="D175" s="62">
        <f>'Initial Allocation'!H176</f>
        <v>50</v>
      </c>
    </row>
    <row r="176" spans="1:4" x14ac:dyDescent="0.2">
      <c r="A176" s="57">
        <v>174</v>
      </c>
      <c r="B176" s="48" t="s">
        <v>77</v>
      </c>
      <c r="D176" s="62">
        <f>'Initial Allocation'!H177</f>
        <v>420</v>
      </c>
    </row>
    <row r="177" spans="1:4" x14ac:dyDescent="0.2">
      <c r="A177" s="57">
        <v>175</v>
      </c>
      <c r="B177" s="48" t="s">
        <v>78</v>
      </c>
      <c r="D177" s="62">
        <f>'Initial Allocation'!H178</f>
        <v>0</v>
      </c>
    </row>
    <row r="178" spans="1:4" x14ac:dyDescent="0.2">
      <c r="A178" s="57">
        <v>176</v>
      </c>
      <c r="B178" s="48" t="s">
        <v>265</v>
      </c>
      <c r="D178" s="62">
        <f>'Initial Allocation'!H179</f>
        <v>400</v>
      </c>
    </row>
    <row r="179" spans="1:4" x14ac:dyDescent="0.2">
      <c r="A179" s="57">
        <v>177</v>
      </c>
      <c r="B179" s="48" t="s">
        <v>79</v>
      </c>
      <c r="D179" s="62">
        <f>'Initial Allocation'!H180</f>
        <v>1025</v>
      </c>
    </row>
    <row r="180" spans="1:4" x14ac:dyDescent="0.2">
      <c r="A180" s="57">
        <v>178</v>
      </c>
      <c r="B180" s="48" t="s">
        <v>80</v>
      </c>
      <c r="D180" s="62">
        <f>'Initial Allocation'!H181</f>
        <v>240</v>
      </c>
    </row>
    <row r="181" spans="1:4" x14ac:dyDescent="0.2">
      <c r="A181" s="57">
        <v>179</v>
      </c>
      <c r="B181" s="48" t="s">
        <v>299</v>
      </c>
      <c r="D181" s="62">
        <f>'Initial Allocation'!H182</f>
        <v>240</v>
      </c>
    </row>
    <row r="182" spans="1:4" x14ac:dyDescent="0.2">
      <c r="A182" s="57">
        <v>180</v>
      </c>
      <c r="B182" s="48" t="s">
        <v>248</v>
      </c>
      <c r="D182" s="62">
        <f>'Initial Allocation'!H183</f>
        <v>270</v>
      </c>
    </row>
    <row r="183" spans="1:4" x14ac:dyDescent="0.2">
      <c r="A183" s="57">
        <v>181</v>
      </c>
      <c r="B183" s="48" t="s">
        <v>81</v>
      </c>
      <c r="D183" s="62">
        <f>'Initial Allocation'!H184</f>
        <v>0</v>
      </c>
    </row>
    <row r="184" spans="1:4" x14ac:dyDescent="0.2">
      <c r="A184" s="57">
        <v>182</v>
      </c>
      <c r="B184" s="48" t="s">
        <v>82</v>
      </c>
      <c r="D184" s="62">
        <f>'Initial Allocation'!H185</f>
        <v>800</v>
      </c>
    </row>
    <row r="185" spans="1:4" x14ac:dyDescent="0.2">
      <c r="A185" s="57">
        <v>183</v>
      </c>
      <c r="B185" s="47" t="s">
        <v>83</v>
      </c>
      <c r="D185" s="62">
        <f>'Initial Allocation'!H186</f>
        <v>1720</v>
      </c>
    </row>
    <row r="186" spans="1:4" x14ac:dyDescent="0.2">
      <c r="A186" s="57">
        <v>184</v>
      </c>
      <c r="B186" s="48" t="s">
        <v>231</v>
      </c>
      <c r="D186" s="62">
        <f>'Initial Allocation'!H187</f>
        <v>400</v>
      </c>
    </row>
    <row r="187" spans="1:4" x14ac:dyDescent="0.2">
      <c r="A187" s="57">
        <v>185</v>
      </c>
      <c r="B187" s="48" t="s">
        <v>229</v>
      </c>
      <c r="D187" s="62">
        <f>'Initial Allocation'!H188</f>
        <v>7750</v>
      </c>
    </row>
    <row r="188" spans="1:4" x14ac:dyDescent="0.2">
      <c r="A188" s="57">
        <v>186</v>
      </c>
      <c r="B188" s="48" t="s">
        <v>243</v>
      </c>
      <c r="D188" s="62">
        <f>'Initial Allocation'!H189</f>
        <v>500</v>
      </c>
    </row>
    <row r="189" spans="1:4" x14ac:dyDescent="0.2">
      <c r="A189" s="57">
        <v>187</v>
      </c>
      <c r="B189" s="48" t="s">
        <v>258</v>
      </c>
      <c r="D189" s="62">
        <f>'Initial Allocation'!H190</f>
        <v>0</v>
      </c>
    </row>
    <row r="190" spans="1:4" x14ac:dyDescent="0.2">
      <c r="A190" s="57">
        <v>188</v>
      </c>
      <c r="B190" s="48" t="s">
        <v>269</v>
      </c>
      <c r="D190" s="62">
        <f>'Initial Allocation'!H191</f>
        <v>0</v>
      </c>
    </row>
    <row r="191" spans="1:4" x14ac:dyDescent="0.2">
      <c r="A191" s="57">
        <v>189</v>
      </c>
      <c r="B191" s="48" t="s">
        <v>266</v>
      </c>
      <c r="D191" s="62">
        <f>'Initial Allocation'!H192</f>
        <v>500</v>
      </c>
    </row>
    <row r="192" spans="1:4" x14ac:dyDescent="0.2">
      <c r="A192" s="57">
        <v>190</v>
      </c>
      <c r="B192" s="48" t="s">
        <v>249</v>
      </c>
      <c r="D192" s="62">
        <f>'Initial Allocation'!H193</f>
        <v>500</v>
      </c>
    </row>
    <row r="193" spans="1:4" ht="25.5" x14ac:dyDescent="0.2">
      <c r="A193" s="57">
        <v>191</v>
      </c>
      <c r="B193" s="47" t="s">
        <v>84</v>
      </c>
      <c r="D193" s="62">
        <f>'Initial Allocation'!H194</f>
        <v>1950</v>
      </c>
    </row>
    <row r="194" spans="1:4" ht="25.5" x14ac:dyDescent="0.2">
      <c r="A194" s="57">
        <v>192</v>
      </c>
      <c r="B194" s="47" t="s">
        <v>134</v>
      </c>
      <c r="D194" s="62">
        <f>'Initial Allocation'!H195</f>
        <v>240</v>
      </c>
    </row>
    <row r="195" spans="1:4" x14ac:dyDescent="0.2">
      <c r="A195" s="57">
        <v>193</v>
      </c>
      <c r="B195" s="48" t="s">
        <v>277</v>
      </c>
      <c r="D195" s="62">
        <f>'Initial Allocation'!H196</f>
        <v>1200</v>
      </c>
    </row>
    <row r="196" spans="1:4" x14ac:dyDescent="0.2">
      <c r="A196" s="57">
        <v>194</v>
      </c>
      <c r="B196" s="48" t="s">
        <v>290</v>
      </c>
      <c r="D196" s="62">
        <f>'Initial Allocation'!H197</f>
        <v>750</v>
      </c>
    </row>
    <row r="197" spans="1:4" x14ac:dyDescent="0.2">
      <c r="A197" s="57">
        <v>195</v>
      </c>
      <c r="B197" s="48" t="s">
        <v>161</v>
      </c>
      <c r="D197" s="62">
        <f>'Initial Allocation'!H198</f>
        <v>2000</v>
      </c>
    </row>
    <row r="198" spans="1:4" x14ac:dyDescent="0.2">
      <c r="A198" s="57">
        <v>196</v>
      </c>
      <c r="B198" s="48" t="s">
        <v>85</v>
      </c>
      <c r="D198" s="62">
        <f>'Initial Allocation'!H199</f>
        <v>12000</v>
      </c>
    </row>
    <row r="199" spans="1:4" ht="25.5" x14ac:dyDescent="0.2">
      <c r="A199" s="57">
        <v>197</v>
      </c>
      <c r="B199" s="48" t="s">
        <v>86</v>
      </c>
      <c r="D199" s="62">
        <f>'Initial Allocation'!H200</f>
        <v>2000</v>
      </c>
    </row>
    <row r="200" spans="1:4" ht="25.5" x14ac:dyDescent="0.2">
      <c r="A200" s="57">
        <v>198</v>
      </c>
      <c r="B200" s="48" t="s">
        <v>213</v>
      </c>
      <c r="D200" s="62">
        <f>'Initial Allocation'!H201</f>
        <v>350</v>
      </c>
    </row>
    <row r="201" spans="1:4" x14ac:dyDescent="0.2">
      <c r="A201" s="57">
        <v>199</v>
      </c>
      <c r="B201" s="48" t="s">
        <v>300</v>
      </c>
      <c r="D201" s="62">
        <f>'Initial Allocation'!H202</f>
        <v>360</v>
      </c>
    </row>
    <row r="202" spans="1:4" x14ac:dyDescent="0.2">
      <c r="A202" s="57">
        <v>200</v>
      </c>
      <c r="B202" s="48" t="s">
        <v>181</v>
      </c>
      <c r="D202" s="62">
        <f>'Initial Allocation'!H203</f>
        <v>1500</v>
      </c>
    </row>
    <row r="203" spans="1:4" x14ac:dyDescent="0.2">
      <c r="A203" s="57">
        <v>201</v>
      </c>
      <c r="B203" s="48" t="s">
        <v>238</v>
      </c>
      <c r="D203" s="62">
        <f>'Initial Allocation'!H204</f>
        <v>500</v>
      </c>
    </row>
    <row r="204" spans="1:4" x14ac:dyDescent="0.2">
      <c r="A204" s="57">
        <v>202</v>
      </c>
      <c r="B204" s="48" t="s">
        <v>175</v>
      </c>
      <c r="D204" s="62">
        <f>'Initial Allocation'!H205</f>
        <v>1000</v>
      </c>
    </row>
    <row r="205" spans="1:4" x14ac:dyDescent="0.2">
      <c r="A205" s="57">
        <v>203</v>
      </c>
      <c r="B205" s="48" t="s">
        <v>87</v>
      </c>
      <c r="D205" s="62">
        <f>'Initial Allocation'!H206</f>
        <v>8000</v>
      </c>
    </row>
    <row r="206" spans="1:4" x14ac:dyDescent="0.2">
      <c r="A206" s="57">
        <v>204</v>
      </c>
      <c r="B206" s="48" t="s">
        <v>205</v>
      </c>
      <c r="D206" s="62">
        <f>'Initial Allocation'!H207</f>
        <v>540</v>
      </c>
    </row>
    <row r="207" spans="1:4" x14ac:dyDescent="0.2">
      <c r="B207" s="48"/>
    </row>
    <row r="208" spans="1:4" x14ac:dyDescent="0.2">
      <c r="B208" s="64" t="s">
        <v>168</v>
      </c>
      <c r="D208" s="102">
        <f>SUM(D3:D206)</f>
        <v>387925</v>
      </c>
    </row>
    <row r="209" spans="1:4" x14ac:dyDescent="0.2">
      <c r="B209" s="66"/>
    </row>
    <row r="210" spans="1:4" x14ac:dyDescent="0.2">
      <c r="B210" s="71" t="s">
        <v>107</v>
      </c>
    </row>
    <row r="211" spans="1:4" ht="25.5" x14ac:dyDescent="0.2">
      <c r="A211" s="57">
        <v>210</v>
      </c>
      <c r="B211" s="47" t="s">
        <v>88</v>
      </c>
      <c r="D211" s="62">
        <f>'Initial Allocation'!H210</f>
        <v>0</v>
      </c>
    </row>
    <row r="212" spans="1:4" ht="25.5" x14ac:dyDescent="0.2">
      <c r="A212" s="57">
        <v>211</v>
      </c>
      <c r="B212" s="47" t="s">
        <v>89</v>
      </c>
      <c r="D212" s="62">
        <f>'Initial Allocation'!H211</f>
        <v>4800</v>
      </c>
    </row>
    <row r="213" spans="1:4" x14ac:dyDescent="0.2">
      <c r="A213" s="57">
        <v>212</v>
      </c>
      <c r="B213" s="48" t="s">
        <v>230</v>
      </c>
      <c r="D213" s="62">
        <f>'Initial Allocation'!H212</f>
        <v>750</v>
      </c>
    </row>
    <row r="214" spans="1:4" x14ac:dyDescent="0.2">
      <c r="A214" s="57">
        <v>213</v>
      </c>
      <c r="B214" s="47" t="s">
        <v>90</v>
      </c>
      <c r="D214" s="62">
        <f>'Initial Allocation'!H213</f>
        <v>11000</v>
      </c>
    </row>
    <row r="215" spans="1:4" x14ac:dyDescent="0.2">
      <c r="A215" s="57">
        <v>214</v>
      </c>
      <c r="B215" s="47" t="s">
        <v>91</v>
      </c>
      <c r="D215" s="62">
        <f>'Initial Allocation'!H214</f>
        <v>4895</v>
      </c>
    </row>
    <row r="216" spans="1:4" x14ac:dyDescent="0.2">
      <c r="A216" s="57">
        <v>215</v>
      </c>
      <c r="B216" s="47" t="s">
        <v>92</v>
      </c>
      <c r="D216" s="62">
        <f>'Initial Allocation'!H215</f>
        <v>600</v>
      </c>
    </row>
    <row r="217" spans="1:4" x14ac:dyDescent="0.2">
      <c r="A217" s="57">
        <v>216</v>
      </c>
      <c r="B217" s="51" t="s">
        <v>111</v>
      </c>
      <c r="D217" s="62">
        <f>'Initial Allocation'!H216</f>
        <v>2050</v>
      </c>
    </row>
    <row r="218" spans="1:4" ht="25.5" x14ac:dyDescent="0.2">
      <c r="A218" s="57">
        <v>217</v>
      </c>
      <c r="B218" s="51" t="s">
        <v>113</v>
      </c>
      <c r="D218" s="62">
        <f>'Initial Allocation'!H217</f>
        <v>100</v>
      </c>
    </row>
    <row r="219" spans="1:4" x14ac:dyDescent="0.2">
      <c r="A219" s="57">
        <v>218</v>
      </c>
      <c r="B219" s="47" t="s">
        <v>93</v>
      </c>
      <c r="D219" s="62">
        <f>'Initial Allocation'!H218</f>
        <v>4500</v>
      </c>
    </row>
    <row r="220" spans="1:4" ht="25.5" x14ac:dyDescent="0.2">
      <c r="A220" s="57">
        <v>219</v>
      </c>
      <c r="B220" s="47" t="s">
        <v>94</v>
      </c>
      <c r="D220" s="62">
        <f>'Initial Allocation'!H219</f>
        <v>1600</v>
      </c>
    </row>
    <row r="221" spans="1:4" x14ac:dyDescent="0.2">
      <c r="A221" s="57">
        <v>220</v>
      </c>
      <c r="B221" s="48" t="s">
        <v>262</v>
      </c>
      <c r="D221" s="62">
        <f>'Initial Allocation'!H220</f>
        <v>450</v>
      </c>
    </row>
    <row r="222" spans="1:4" x14ac:dyDescent="0.2">
      <c r="A222" s="57">
        <v>221</v>
      </c>
      <c r="B222" s="51" t="s">
        <v>156</v>
      </c>
      <c r="D222" s="62">
        <f>'Initial Allocation'!H221</f>
        <v>160</v>
      </c>
    </row>
    <row r="223" spans="1:4" x14ac:dyDescent="0.2">
      <c r="A223" s="57">
        <v>222</v>
      </c>
      <c r="B223" s="51" t="s">
        <v>282</v>
      </c>
      <c r="D223" s="62">
        <f>'Initial Allocation'!H222</f>
        <v>0</v>
      </c>
    </row>
    <row r="224" spans="1:4" x14ac:dyDescent="0.2">
      <c r="A224" s="57">
        <v>223</v>
      </c>
      <c r="B224" s="48" t="s">
        <v>95</v>
      </c>
      <c r="D224" s="62">
        <f>'Initial Allocation'!H223</f>
        <v>6300</v>
      </c>
    </row>
    <row r="225" spans="1:4" ht="25.5" x14ac:dyDescent="0.2">
      <c r="A225" s="57">
        <v>224</v>
      </c>
      <c r="B225" s="48" t="s">
        <v>281</v>
      </c>
      <c r="D225" s="62">
        <f>'Initial Allocation'!H224</f>
        <v>0</v>
      </c>
    </row>
    <row r="226" spans="1:4" x14ac:dyDescent="0.2">
      <c r="A226" s="57">
        <v>225</v>
      </c>
      <c r="B226" s="48" t="s">
        <v>138</v>
      </c>
      <c r="D226" s="62">
        <f>'Initial Allocation'!H225</f>
        <v>700</v>
      </c>
    </row>
    <row r="227" spans="1:4" ht="25.5" x14ac:dyDescent="0.2">
      <c r="A227" s="57">
        <v>226</v>
      </c>
      <c r="B227" s="47" t="s">
        <v>96</v>
      </c>
      <c r="D227" s="62">
        <f>'Initial Allocation'!H226</f>
        <v>1200</v>
      </c>
    </row>
    <row r="228" spans="1:4" x14ac:dyDescent="0.2">
      <c r="A228" s="57">
        <v>227</v>
      </c>
      <c r="B228" s="47" t="s">
        <v>97</v>
      </c>
      <c r="D228" s="62">
        <f>'Initial Allocation'!H227</f>
        <v>1750</v>
      </c>
    </row>
    <row r="229" spans="1:4" ht="25.5" x14ac:dyDescent="0.2">
      <c r="A229" s="57">
        <v>228</v>
      </c>
      <c r="B229" s="47" t="s">
        <v>98</v>
      </c>
      <c r="D229" s="62">
        <f>'Initial Allocation'!H228</f>
        <v>1500</v>
      </c>
    </row>
    <row r="230" spans="1:4" x14ac:dyDescent="0.2">
      <c r="A230" s="57">
        <v>229</v>
      </c>
      <c r="B230" s="47" t="s">
        <v>99</v>
      </c>
      <c r="D230" s="62">
        <f>'Initial Allocation'!H229</f>
        <v>5500</v>
      </c>
    </row>
    <row r="231" spans="1:4" ht="38.25" x14ac:dyDescent="0.2">
      <c r="A231" s="57">
        <v>230</v>
      </c>
      <c r="B231" s="47" t="s">
        <v>100</v>
      </c>
      <c r="D231" s="62">
        <f>'Initial Allocation'!H230</f>
        <v>2700</v>
      </c>
    </row>
    <row r="232" spans="1:4" x14ac:dyDescent="0.2">
      <c r="A232" s="57">
        <v>231</v>
      </c>
      <c r="B232" s="47" t="s">
        <v>101</v>
      </c>
      <c r="D232" s="62">
        <f>'Initial Allocation'!H231</f>
        <v>1850</v>
      </c>
    </row>
    <row r="233" spans="1:4" ht="25.5" x14ac:dyDescent="0.2">
      <c r="A233" s="57">
        <v>232</v>
      </c>
      <c r="B233" s="48" t="s">
        <v>285</v>
      </c>
      <c r="D233" s="62">
        <f>'Initial Allocation'!H232</f>
        <v>0</v>
      </c>
    </row>
    <row r="234" spans="1:4" x14ac:dyDescent="0.2">
      <c r="A234" s="57">
        <v>233</v>
      </c>
      <c r="B234" s="51" t="s">
        <v>114</v>
      </c>
      <c r="D234" s="62">
        <f>'Initial Allocation'!H233</f>
        <v>1500</v>
      </c>
    </row>
    <row r="235" spans="1:4" ht="25.5" x14ac:dyDescent="0.2">
      <c r="A235" s="57">
        <v>234</v>
      </c>
      <c r="B235" s="48" t="s">
        <v>157</v>
      </c>
      <c r="D235" s="62">
        <f>'Initial Allocation'!H234</f>
        <v>0</v>
      </c>
    </row>
    <row r="236" spans="1:4" x14ac:dyDescent="0.2">
      <c r="A236" s="57">
        <v>235</v>
      </c>
      <c r="B236" s="47" t="s">
        <v>102</v>
      </c>
      <c r="D236" s="62">
        <f>'Initial Allocation'!H235</f>
        <v>4490</v>
      </c>
    </row>
    <row r="237" spans="1:4" x14ac:dyDescent="0.2">
      <c r="A237" s="57">
        <v>236</v>
      </c>
      <c r="B237" s="47" t="s">
        <v>103</v>
      </c>
      <c r="D237" s="62">
        <f>'Initial Allocation'!H236</f>
        <v>7400</v>
      </c>
    </row>
    <row r="238" spans="1:4" x14ac:dyDescent="0.2">
      <c r="A238" s="57">
        <v>237</v>
      </c>
      <c r="B238" s="47" t="s">
        <v>194</v>
      </c>
      <c r="D238" s="62">
        <f>'Initial Allocation'!H237</f>
        <v>600</v>
      </c>
    </row>
    <row r="239" spans="1:4" ht="25.5" x14ac:dyDescent="0.2">
      <c r="A239" s="57">
        <v>238</v>
      </c>
      <c r="B239" s="47" t="s">
        <v>145</v>
      </c>
      <c r="D239" s="62">
        <f>'Initial Allocation'!H238</f>
        <v>0</v>
      </c>
    </row>
    <row r="240" spans="1:4" ht="25.5" x14ac:dyDescent="0.2">
      <c r="A240" s="57">
        <v>239</v>
      </c>
      <c r="B240" s="47" t="s">
        <v>104</v>
      </c>
      <c r="D240" s="62">
        <f>'Initial Allocation'!H239</f>
        <v>2800</v>
      </c>
    </row>
    <row r="241" spans="1:4" ht="25.5" x14ac:dyDescent="0.2">
      <c r="A241" s="57">
        <v>240</v>
      </c>
      <c r="B241" s="47" t="s">
        <v>105</v>
      </c>
      <c r="D241" s="62">
        <f>'Initial Allocation'!H240</f>
        <v>2600</v>
      </c>
    </row>
    <row r="242" spans="1:4" x14ac:dyDescent="0.2">
      <c r="A242" s="57">
        <v>241</v>
      </c>
      <c r="B242" s="47" t="s">
        <v>106</v>
      </c>
      <c r="D242" s="62">
        <f>'Initial Allocation'!H241</f>
        <v>0</v>
      </c>
    </row>
    <row r="243" spans="1:4" x14ac:dyDescent="0.2">
      <c r="A243" s="57">
        <v>242</v>
      </c>
      <c r="B243" s="45" t="s">
        <v>120</v>
      </c>
      <c r="D243" s="62">
        <f>'Initial Allocation'!H242</f>
        <v>1200</v>
      </c>
    </row>
    <row r="244" spans="1:4" x14ac:dyDescent="0.2">
      <c r="A244" s="57">
        <v>243</v>
      </c>
      <c r="B244" s="45" t="s">
        <v>200</v>
      </c>
      <c r="D244" s="62">
        <f>'Initial Allocation'!H243</f>
        <v>505</v>
      </c>
    </row>
    <row r="245" spans="1:4" x14ac:dyDescent="0.2">
      <c r="B245" s="68"/>
      <c r="D245" s="63"/>
    </row>
    <row r="246" spans="1:4" x14ac:dyDescent="0.2">
      <c r="B246" s="114" t="s">
        <v>169</v>
      </c>
      <c r="D246" s="65">
        <f>SUM(D211:D244)</f>
        <v>73500</v>
      </c>
    </row>
    <row r="247" spans="1:4" x14ac:dyDescent="0.2">
      <c r="B247" s="67"/>
      <c r="D247" s="57"/>
    </row>
    <row r="248" spans="1:4" x14ac:dyDescent="0.2">
      <c r="B248" s="67"/>
    </row>
    <row r="249" spans="1:4" x14ac:dyDescent="0.2">
      <c r="B249" s="68"/>
    </row>
    <row r="250" spans="1:4" x14ac:dyDescent="0.2">
      <c r="B250" s="67"/>
    </row>
    <row r="251" spans="1:4" x14ac:dyDescent="0.2">
      <c r="B251" s="69"/>
    </row>
    <row r="252" spans="1:4" x14ac:dyDescent="0.2">
      <c r="B252" s="67"/>
    </row>
    <row r="253" spans="1:4" x14ac:dyDescent="0.2">
      <c r="B253" s="69"/>
    </row>
    <row r="254" spans="1:4" x14ac:dyDescent="0.2">
      <c r="B254" s="67"/>
    </row>
    <row r="255" spans="1:4" x14ac:dyDescent="0.2">
      <c r="B255" s="67"/>
    </row>
    <row r="256" spans="1:4" x14ac:dyDescent="0.2">
      <c r="B256" s="67"/>
    </row>
    <row r="257" spans="2:2" x14ac:dyDescent="0.2">
      <c r="B257" s="67"/>
    </row>
    <row r="258" spans="2:2" x14ac:dyDescent="0.2">
      <c r="B258" s="67"/>
    </row>
    <row r="259" spans="2:2" x14ac:dyDescent="0.2">
      <c r="B259" s="68"/>
    </row>
    <row r="260" spans="2:2" x14ac:dyDescent="0.2">
      <c r="B260" s="67"/>
    </row>
    <row r="261" spans="2:2" x14ac:dyDescent="0.2">
      <c r="B261" s="67"/>
    </row>
    <row r="262" spans="2:2" x14ac:dyDescent="0.2">
      <c r="B262" s="67"/>
    </row>
    <row r="263" spans="2:2" x14ac:dyDescent="0.2">
      <c r="B263" s="67"/>
    </row>
    <row r="264" spans="2:2" x14ac:dyDescent="0.2">
      <c r="B264" s="67"/>
    </row>
    <row r="265" spans="2:2" x14ac:dyDescent="0.2">
      <c r="B265" s="67"/>
    </row>
    <row r="266" spans="2:2" x14ac:dyDescent="0.2">
      <c r="B266" s="67"/>
    </row>
    <row r="267" spans="2:2" x14ac:dyDescent="0.2">
      <c r="B267" s="66"/>
    </row>
    <row r="270" spans="2:2" x14ac:dyDescent="0.2">
      <c r="B270" s="68"/>
    </row>
    <row r="271" spans="2:2" x14ac:dyDescent="0.2">
      <c r="B271" s="68"/>
    </row>
    <row r="272" spans="2:2" x14ac:dyDescent="0.2">
      <c r="B272" s="68"/>
    </row>
    <row r="273" spans="2:2" x14ac:dyDescent="0.2">
      <c r="B273" s="68"/>
    </row>
    <row r="274" spans="2:2" x14ac:dyDescent="0.2">
      <c r="B274" s="68"/>
    </row>
    <row r="275" spans="2:2" x14ac:dyDescent="0.2">
      <c r="B275" s="68"/>
    </row>
    <row r="276" spans="2:2" x14ac:dyDescent="0.2">
      <c r="B276" s="68"/>
    </row>
    <row r="277" spans="2:2" x14ac:dyDescent="0.2">
      <c r="B277" s="68"/>
    </row>
    <row r="278" spans="2:2" x14ac:dyDescent="0.2">
      <c r="B278" s="68"/>
    </row>
    <row r="279" spans="2:2" x14ac:dyDescent="0.2">
      <c r="B279" s="68"/>
    </row>
    <row r="280" spans="2:2" x14ac:dyDescent="0.2">
      <c r="B280" s="68"/>
    </row>
    <row r="281" spans="2:2" x14ac:dyDescent="0.2">
      <c r="B281" s="68"/>
    </row>
    <row r="282" spans="2:2" x14ac:dyDescent="0.2">
      <c r="B282" s="68"/>
    </row>
    <row r="283" spans="2:2" x14ac:dyDescent="0.2">
      <c r="B283" s="68"/>
    </row>
    <row r="284" spans="2:2" x14ac:dyDescent="0.2">
      <c r="B284" s="68"/>
    </row>
    <row r="285" spans="2:2" x14ac:dyDescent="0.2">
      <c r="B285" s="68"/>
    </row>
    <row r="286" spans="2:2" x14ac:dyDescent="0.2">
      <c r="B286" s="68"/>
    </row>
    <row r="287" spans="2:2" x14ac:dyDescent="0.2">
      <c r="B287" s="68"/>
    </row>
    <row r="288" spans="2:2" x14ac:dyDescent="0.2">
      <c r="B288" s="68"/>
    </row>
    <row r="289" spans="2:2" x14ac:dyDescent="0.2">
      <c r="B289" s="68"/>
    </row>
    <row r="290" spans="2:2" x14ac:dyDescent="0.2">
      <c r="B290" s="68"/>
    </row>
    <row r="291" spans="2:2" x14ac:dyDescent="0.2">
      <c r="B291" s="68"/>
    </row>
    <row r="292" spans="2:2" x14ac:dyDescent="0.2">
      <c r="B292" s="68"/>
    </row>
    <row r="293" spans="2:2" x14ac:dyDescent="0.2">
      <c r="B293" s="68"/>
    </row>
    <row r="294" spans="2:2" x14ac:dyDescent="0.2">
      <c r="B294" s="68"/>
    </row>
    <row r="295" spans="2:2" x14ac:dyDescent="0.2">
      <c r="B295" s="68"/>
    </row>
    <row r="296" spans="2:2" x14ac:dyDescent="0.2">
      <c r="B296" s="68"/>
    </row>
    <row r="297" spans="2:2" x14ac:dyDescent="0.2">
      <c r="B297" s="68"/>
    </row>
    <row r="298" spans="2:2" x14ac:dyDescent="0.2">
      <c r="B298" s="68"/>
    </row>
    <row r="299" spans="2:2" x14ac:dyDescent="0.2">
      <c r="B299" s="68"/>
    </row>
    <row r="300" spans="2:2" x14ac:dyDescent="0.2">
      <c r="B300" s="68"/>
    </row>
    <row r="301" spans="2:2" x14ac:dyDescent="0.2">
      <c r="B301" s="68"/>
    </row>
    <row r="302" spans="2:2" x14ac:dyDescent="0.2">
      <c r="B302" s="68"/>
    </row>
    <row r="303" spans="2:2" x14ac:dyDescent="0.2">
      <c r="B303" s="68"/>
    </row>
    <row r="304" spans="2:2" x14ac:dyDescent="0.2">
      <c r="B304" s="68"/>
    </row>
    <row r="305" spans="2:2" x14ac:dyDescent="0.2">
      <c r="B305" s="68"/>
    </row>
    <row r="306" spans="2:2" x14ac:dyDescent="0.2">
      <c r="B306" s="68"/>
    </row>
    <row r="307" spans="2:2" x14ac:dyDescent="0.2">
      <c r="B307" s="68"/>
    </row>
    <row r="308" spans="2:2" x14ac:dyDescent="0.2">
      <c r="B308" s="68"/>
    </row>
    <row r="309" spans="2:2" x14ac:dyDescent="0.2">
      <c r="B309" s="68"/>
    </row>
    <row r="310" spans="2:2" x14ac:dyDescent="0.2">
      <c r="B310" s="68"/>
    </row>
    <row r="311" spans="2:2" x14ac:dyDescent="0.2">
      <c r="B311" s="68"/>
    </row>
    <row r="312" spans="2:2" x14ac:dyDescent="0.2">
      <c r="B312" s="68"/>
    </row>
    <row r="313" spans="2:2" x14ac:dyDescent="0.2">
      <c r="B313" s="68"/>
    </row>
    <row r="314" spans="2:2" x14ac:dyDescent="0.2">
      <c r="B314" s="68"/>
    </row>
    <row r="315" spans="2:2" x14ac:dyDescent="0.2">
      <c r="B315" s="68"/>
    </row>
    <row r="316" spans="2:2" x14ac:dyDescent="0.2">
      <c r="B316" s="68"/>
    </row>
    <row r="317" spans="2:2" x14ac:dyDescent="0.2">
      <c r="B317" s="68"/>
    </row>
    <row r="318" spans="2:2" x14ac:dyDescent="0.2">
      <c r="B318" s="68"/>
    </row>
    <row r="319" spans="2:2" x14ac:dyDescent="0.2">
      <c r="B319" s="68"/>
    </row>
    <row r="320" spans="2:2" x14ac:dyDescent="0.2">
      <c r="B320" s="68"/>
    </row>
    <row r="321" spans="2:2" x14ac:dyDescent="0.2">
      <c r="B321" s="68"/>
    </row>
    <row r="322" spans="2:2" x14ac:dyDescent="0.2">
      <c r="B322" s="68"/>
    </row>
    <row r="323" spans="2:2" x14ac:dyDescent="0.2">
      <c r="B323" s="68"/>
    </row>
    <row r="324" spans="2:2" x14ac:dyDescent="0.2">
      <c r="B324" s="68"/>
    </row>
    <row r="325" spans="2:2" x14ac:dyDescent="0.2">
      <c r="B325" s="68"/>
    </row>
    <row r="326" spans="2:2" x14ac:dyDescent="0.2">
      <c r="B326" s="68"/>
    </row>
    <row r="327" spans="2:2" x14ac:dyDescent="0.2">
      <c r="B327" s="68"/>
    </row>
    <row r="328" spans="2:2" x14ac:dyDescent="0.2">
      <c r="B328" s="68"/>
    </row>
    <row r="329" spans="2:2" x14ac:dyDescent="0.2">
      <c r="B329" s="68"/>
    </row>
    <row r="330" spans="2:2" x14ac:dyDescent="0.2">
      <c r="B330" s="68"/>
    </row>
    <row r="331" spans="2:2" x14ac:dyDescent="0.2">
      <c r="B331" s="68"/>
    </row>
    <row r="332" spans="2:2" x14ac:dyDescent="0.2">
      <c r="B332" s="68"/>
    </row>
    <row r="333" spans="2:2" x14ac:dyDescent="0.2">
      <c r="B333" s="68"/>
    </row>
    <row r="334" spans="2:2" x14ac:dyDescent="0.2">
      <c r="B334" s="68"/>
    </row>
    <row r="335" spans="2:2" x14ac:dyDescent="0.2">
      <c r="B335" s="68"/>
    </row>
    <row r="336" spans="2:2" x14ac:dyDescent="0.2">
      <c r="B336" s="68"/>
    </row>
    <row r="337" spans="2:2" x14ac:dyDescent="0.2">
      <c r="B337" s="68"/>
    </row>
    <row r="338" spans="2:2" x14ac:dyDescent="0.2">
      <c r="B338" s="68"/>
    </row>
    <row r="339" spans="2:2" x14ac:dyDescent="0.2">
      <c r="B339" s="68"/>
    </row>
    <row r="340" spans="2:2" x14ac:dyDescent="0.2">
      <c r="B340" s="68"/>
    </row>
    <row r="341" spans="2:2" x14ac:dyDescent="0.2">
      <c r="B341" s="68"/>
    </row>
    <row r="342" spans="2:2" x14ac:dyDescent="0.2">
      <c r="B342" s="68"/>
    </row>
    <row r="343" spans="2:2" x14ac:dyDescent="0.2">
      <c r="B343" s="68"/>
    </row>
    <row r="344" spans="2:2" x14ac:dyDescent="0.2">
      <c r="B344" s="68"/>
    </row>
    <row r="345" spans="2:2" x14ac:dyDescent="0.2">
      <c r="B345" s="68"/>
    </row>
    <row r="346" spans="2:2" x14ac:dyDescent="0.2">
      <c r="B346" s="68"/>
    </row>
    <row r="347" spans="2:2" x14ac:dyDescent="0.2">
      <c r="B347" s="68"/>
    </row>
    <row r="348" spans="2:2" x14ac:dyDescent="0.2">
      <c r="B348" s="68"/>
    </row>
    <row r="349" spans="2:2" x14ac:dyDescent="0.2">
      <c r="B349" s="68"/>
    </row>
    <row r="350" spans="2:2" x14ac:dyDescent="0.2">
      <c r="B350" s="68"/>
    </row>
    <row r="351" spans="2:2" x14ac:dyDescent="0.2">
      <c r="B351" s="68"/>
    </row>
    <row r="352" spans="2:2" x14ac:dyDescent="0.2">
      <c r="B352" s="68"/>
    </row>
    <row r="353" spans="2:2" x14ac:dyDescent="0.2">
      <c r="B353" s="68"/>
    </row>
    <row r="354" spans="2:2" x14ac:dyDescent="0.2">
      <c r="B354" s="68"/>
    </row>
    <row r="355" spans="2:2" x14ac:dyDescent="0.2">
      <c r="B355" s="68"/>
    </row>
    <row r="356" spans="2:2" x14ac:dyDescent="0.2">
      <c r="B356" s="68"/>
    </row>
    <row r="357" spans="2:2" x14ac:dyDescent="0.2">
      <c r="B357" s="68"/>
    </row>
    <row r="358" spans="2:2" x14ac:dyDescent="0.2">
      <c r="B358" s="68"/>
    </row>
    <row r="359" spans="2:2" x14ac:dyDescent="0.2">
      <c r="B359" s="68"/>
    </row>
    <row r="360" spans="2:2" x14ac:dyDescent="0.2">
      <c r="B360" s="68"/>
    </row>
    <row r="361" spans="2:2" x14ac:dyDescent="0.2">
      <c r="B361" s="68"/>
    </row>
    <row r="362" spans="2:2" x14ac:dyDescent="0.2">
      <c r="B362" s="68"/>
    </row>
    <row r="363" spans="2:2" x14ac:dyDescent="0.2">
      <c r="B363" s="68"/>
    </row>
    <row r="364" spans="2:2" x14ac:dyDescent="0.2">
      <c r="B364" s="68"/>
    </row>
    <row r="365" spans="2:2" x14ac:dyDescent="0.2">
      <c r="B365" s="68"/>
    </row>
    <row r="366" spans="2:2" x14ac:dyDescent="0.2">
      <c r="B366" s="68"/>
    </row>
    <row r="367" spans="2:2" x14ac:dyDescent="0.2">
      <c r="B367" s="68"/>
    </row>
    <row r="368" spans="2:2" x14ac:dyDescent="0.2">
      <c r="B368" s="68"/>
    </row>
    <row r="369" spans="2:2" x14ac:dyDescent="0.2">
      <c r="B369" s="68"/>
    </row>
    <row r="370" spans="2:2" x14ac:dyDescent="0.2">
      <c r="B370" s="68"/>
    </row>
    <row r="371" spans="2:2" x14ac:dyDescent="0.2">
      <c r="B371" s="68"/>
    </row>
    <row r="372" spans="2:2" x14ac:dyDescent="0.2">
      <c r="B372" s="68"/>
    </row>
    <row r="373" spans="2:2" x14ac:dyDescent="0.2">
      <c r="B373" s="68"/>
    </row>
    <row r="374" spans="2:2" x14ac:dyDescent="0.2">
      <c r="B374" s="68"/>
    </row>
    <row r="375" spans="2:2" x14ac:dyDescent="0.2">
      <c r="B375" s="68"/>
    </row>
    <row r="376" spans="2:2" x14ac:dyDescent="0.2">
      <c r="B376" s="68"/>
    </row>
    <row r="377" spans="2:2" x14ac:dyDescent="0.2">
      <c r="B377" s="68"/>
    </row>
    <row r="378" spans="2:2" x14ac:dyDescent="0.2">
      <c r="B378" s="68"/>
    </row>
    <row r="379" spans="2:2" x14ac:dyDescent="0.2">
      <c r="B379" s="68"/>
    </row>
    <row r="380" spans="2:2" x14ac:dyDescent="0.2">
      <c r="B380" s="68"/>
    </row>
    <row r="381" spans="2:2" x14ac:dyDescent="0.2">
      <c r="B381" s="68"/>
    </row>
    <row r="382" spans="2:2" x14ac:dyDescent="0.2">
      <c r="B382" s="68"/>
    </row>
    <row r="383" spans="2:2" x14ac:dyDescent="0.2">
      <c r="B383" s="68"/>
    </row>
    <row r="384" spans="2:2" x14ac:dyDescent="0.2">
      <c r="B384" s="68"/>
    </row>
    <row r="385" spans="2:2" x14ac:dyDescent="0.2">
      <c r="B385" s="68"/>
    </row>
    <row r="386" spans="2:2" x14ac:dyDescent="0.2">
      <c r="B386" s="68"/>
    </row>
    <row r="387" spans="2:2" x14ac:dyDescent="0.2">
      <c r="B387" s="68"/>
    </row>
    <row r="388" spans="2:2" x14ac:dyDescent="0.2">
      <c r="B388" s="68"/>
    </row>
    <row r="389" spans="2:2" x14ac:dyDescent="0.2">
      <c r="B389" s="68"/>
    </row>
    <row r="390" spans="2:2" x14ac:dyDescent="0.2">
      <c r="B390" s="68"/>
    </row>
    <row r="391" spans="2:2" x14ac:dyDescent="0.2">
      <c r="B391" s="68"/>
    </row>
    <row r="392" spans="2:2" x14ac:dyDescent="0.2">
      <c r="B392" s="68"/>
    </row>
    <row r="393" spans="2:2" x14ac:dyDescent="0.2">
      <c r="B393" s="68"/>
    </row>
    <row r="394" spans="2:2" x14ac:dyDescent="0.2">
      <c r="B394" s="68"/>
    </row>
    <row r="395" spans="2:2" x14ac:dyDescent="0.2">
      <c r="B395" s="68"/>
    </row>
    <row r="396" spans="2:2" x14ac:dyDescent="0.2">
      <c r="B396" s="68"/>
    </row>
    <row r="397" spans="2:2" x14ac:dyDescent="0.2">
      <c r="B397" s="68"/>
    </row>
    <row r="398" spans="2:2" x14ac:dyDescent="0.2">
      <c r="B398" s="68"/>
    </row>
    <row r="399" spans="2:2" x14ac:dyDescent="0.2">
      <c r="B399" s="68"/>
    </row>
    <row r="400" spans="2:2" x14ac:dyDescent="0.2">
      <c r="B400" s="68"/>
    </row>
    <row r="401" spans="2:2" x14ac:dyDescent="0.2">
      <c r="B401" s="68"/>
    </row>
    <row r="402" spans="2:2" x14ac:dyDescent="0.2">
      <c r="B402" s="68"/>
    </row>
    <row r="403" spans="2:2" x14ac:dyDescent="0.2">
      <c r="B403" s="68"/>
    </row>
    <row r="404" spans="2:2" x14ac:dyDescent="0.2">
      <c r="B404" s="68"/>
    </row>
    <row r="405" spans="2:2" x14ac:dyDescent="0.2">
      <c r="B405" s="68"/>
    </row>
    <row r="406" spans="2:2" x14ac:dyDescent="0.2">
      <c r="B406" s="68"/>
    </row>
    <row r="407" spans="2:2" x14ac:dyDescent="0.2">
      <c r="B407" s="68"/>
    </row>
    <row r="408" spans="2:2" x14ac:dyDescent="0.2">
      <c r="B408" s="68"/>
    </row>
    <row r="409" spans="2:2" x14ac:dyDescent="0.2">
      <c r="B409" s="68"/>
    </row>
    <row r="410" spans="2:2" x14ac:dyDescent="0.2">
      <c r="B410" s="68"/>
    </row>
    <row r="411" spans="2:2" x14ac:dyDescent="0.2">
      <c r="B411" s="68"/>
    </row>
    <row r="412" spans="2:2" x14ac:dyDescent="0.2">
      <c r="B412" s="68"/>
    </row>
    <row r="413" spans="2:2" x14ac:dyDescent="0.2">
      <c r="B413" s="68"/>
    </row>
    <row r="414" spans="2:2" x14ac:dyDescent="0.2">
      <c r="B414" s="68"/>
    </row>
    <row r="415" spans="2:2" x14ac:dyDescent="0.2">
      <c r="B415" s="68"/>
    </row>
    <row r="416" spans="2:2" x14ac:dyDescent="0.2">
      <c r="B416" s="68"/>
    </row>
    <row r="417" spans="2:2" x14ac:dyDescent="0.2">
      <c r="B417" s="68"/>
    </row>
    <row r="418" spans="2:2" x14ac:dyDescent="0.2">
      <c r="B418" s="68"/>
    </row>
    <row r="419" spans="2:2" x14ac:dyDescent="0.2">
      <c r="B419" s="68"/>
    </row>
    <row r="420" spans="2:2" x14ac:dyDescent="0.2">
      <c r="B420" s="68"/>
    </row>
    <row r="421" spans="2:2" x14ac:dyDescent="0.2">
      <c r="B421" s="68"/>
    </row>
    <row r="422" spans="2:2" x14ac:dyDescent="0.2">
      <c r="B422" s="68"/>
    </row>
    <row r="423" spans="2:2" x14ac:dyDescent="0.2">
      <c r="B423" s="68"/>
    </row>
    <row r="424" spans="2:2" x14ac:dyDescent="0.2">
      <c r="B424" s="68"/>
    </row>
    <row r="425" spans="2:2" x14ac:dyDescent="0.2">
      <c r="B425" s="68"/>
    </row>
    <row r="426" spans="2:2" x14ac:dyDescent="0.2">
      <c r="B426" s="68"/>
    </row>
    <row r="427" spans="2:2" x14ac:dyDescent="0.2">
      <c r="B427" s="68"/>
    </row>
    <row r="428" spans="2:2" x14ac:dyDescent="0.2">
      <c r="B428" s="68"/>
    </row>
    <row r="429" spans="2:2" x14ac:dyDescent="0.2">
      <c r="B429" s="68"/>
    </row>
    <row r="430" spans="2:2" x14ac:dyDescent="0.2">
      <c r="B430" s="68"/>
    </row>
    <row r="431" spans="2:2" x14ac:dyDescent="0.2">
      <c r="B431" s="68"/>
    </row>
    <row r="432" spans="2:2" x14ac:dyDescent="0.2">
      <c r="B432" s="68"/>
    </row>
    <row r="433" spans="2:2" x14ac:dyDescent="0.2">
      <c r="B433" s="68"/>
    </row>
    <row r="434" spans="2:2" x14ac:dyDescent="0.2">
      <c r="B434" s="68"/>
    </row>
    <row r="435" spans="2:2" x14ac:dyDescent="0.2">
      <c r="B435" s="68"/>
    </row>
    <row r="436" spans="2:2" x14ac:dyDescent="0.2">
      <c r="B436" s="68"/>
    </row>
    <row r="437" spans="2:2" x14ac:dyDescent="0.2">
      <c r="B437" s="68"/>
    </row>
    <row r="438" spans="2:2" x14ac:dyDescent="0.2">
      <c r="B438" s="68"/>
    </row>
    <row r="439" spans="2:2" x14ac:dyDescent="0.2">
      <c r="B439" s="68"/>
    </row>
    <row r="440" spans="2:2" x14ac:dyDescent="0.2">
      <c r="B440" s="68"/>
    </row>
    <row r="441" spans="2:2" x14ac:dyDescent="0.2">
      <c r="B441" s="68"/>
    </row>
    <row r="442" spans="2:2" x14ac:dyDescent="0.2">
      <c r="B442" s="68"/>
    </row>
    <row r="443" spans="2:2" x14ac:dyDescent="0.2">
      <c r="B443" s="68"/>
    </row>
    <row r="444" spans="2:2" x14ac:dyDescent="0.2">
      <c r="B444" s="68"/>
    </row>
    <row r="445" spans="2:2" x14ac:dyDescent="0.2">
      <c r="B445" s="68"/>
    </row>
    <row r="446" spans="2:2" x14ac:dyDescent="0.2">
      <c r="B446" s="68"/>
    </row>
    <row r="447" spans="2:2" x14ac:dyDescent="0.2">
      <c r="B447" s="68"/>
    </row>
    <row r="448" spans="2:2" x14ac:dyDescent="0.2">
      <c r="B448" s="68"/>
    </row>
    <row r="449" spans="2:2" x14ac:dyDescent="0.2">
      <c r="B449" s="68"/>
    </row>
    <row r="450" spans="2:2" x14ac:dyDescent="0.2">
      <c r="B450" s="68"/>
    </row>
    <row r="451" spans="2:2" x14ac:dyDescent="0.2">
      <c r="B451" s="68"/>
    </row>
    <row r="452" spans="2:2" x14ac:dyDescent="0.2">
      <c r="B452" s="68"/>
    </row>
    <row r="453" spans="2:2" x14ac:dyDescent="0.2">
      <c r="B453" s="68"/>
    </row>
    <row r="454" spans="2:2" x14ac:dyDescent="0.2">
      <c r="B454" s="68"/>
    </row>
    <row r="455" spans="2:2" x14ac:dyDescent="0.2">
      <c r="B455" s="68"/>
    </row>
    <row r="456" spans="2:2" x14ac:dyDescent="0.2">
      <c r="B456" s="68"/>
    </row>
    <row r="457" spans="2:2" x14ac:dyDescent="0.2">
      <c r="B457" s="68"/>
    </row>
    <row r="458" spans="2:2" x14ac:dyDescent="0.2">
      <c r="B458" s="68"/>
    </row>
    <row r="459" spans="2:2" x14ac:dyDescent="0.2">
      <c r="B459" s="68"/>
    </row>
    <row r="460" spans="2:2" x14ac:dyDescent="0.2">
      <c r="B460" s="68"/>
    </row>
    <row r="461" spans="2:2" x14ac:dyDescent="0.2">
      <c r="B461" s="68"/>
    </row>
    <row r="462" spans="2:2" x14ac:dyDescent="0.2">
      <c r="B462" s="68"/>
    </row>
    <row r="463" spans="2:2" x14ac:dyDescent="0.2">
      <c r="B463" s="68"/>
    </row>
    <row r="464" spans="2:2" x14ac:dyDescent="0.2">
      <c r="B464" s="68"/>
    </row>
    <row r="465" spans="2:2" x14ac:dyDescent="0.2">
      <c r="B465" s="68"/>
    </row>
    <row r="466" spans="2:2" x14ac:dyDescent="0.2">
      <c r="B466" s="68"/>
    </row>
    <row r="467" spans="2:2" x14ac:dyDescent="0.2">
      <c r="B467" s="68"/>
    </row>
    <row r="468" spans="2:2" x14ac:dyDescent="0.2">
      <c r="B468" s="68"/>
    </row>
    <row r="469" spans="2:2" x14ac:dyDescent="0.2">
      <c r="B469" s="6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for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Taylor, Katherine R</cp:lastModifiedBy>
  <cp:lastPrinted>2018-02-10T20:01:36Z</cp:lastPrinted>
  <dcterms:created xsi:type="dcterms:W3CDTF">2012-12-05T20:33:52Z</dcterms:created>
  <dcterms:modified xsi:type="dcterms:W3CDTF">2018-03-23T17:41:55Z</dcterms:modified>
</cp:coreProperties>
</file>