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Users\kadicker\Organizations\FY14\"/>
    </mc:Choice>
  </mc:AlternateContent>
  <workbookProtection workbookAlgorithmName="SHA-512" workbookHashValue="z6oOKIf3mwOQaYPp7g7/8sWb1lTJzP4i5NX1j1TX/Ja91pDI/pMGsK7YL5GuOef3f/FRFtTcM0aJ2ewUpaEIQQ==" workbookSaltValue="4610crn1y0XqCvE9rQva/A==" workbookSpinCount="100000" lockStructure="1"/>
  <bookViews>
    <workbookView xWindow="150" yWindow="-120" windowWidth="18900" windowHeight="13260" tabRatio="892"/>
  </bookViews>
  <sheets>
    <sheet name="Total Orgs" sheetId="1" r:id="rId1"/>
    <sheet name="AEGSA" sheetId="32" r:id="rId2"/>
    <sheet name="AECGO" sheetId="2" r:id="rId3"/>
    <sheet name="TTUAB" sheetId="4" r:id="rId4"/>
    <sheet name="ANRS" sheetId="3" r:id="rId5"/>
    <sheet name="BGSA" sheetId="5" r:id="rId6"/>
    <sheet name="CEHLC" sheetId="33" r:id="rId7"/>
    <sheet name="CEGSA" sheetId="34" r:id="rId8"/>
    <sheet name="CGSO" sheetId="8" r:id="rId9"/>
    <sheet name="CPGSC" sheetId="9" r:id="rId10"/>
    <sheet name="EGSO" sheetId="35" r:id="rId11"/>
    <sheet name="EC" sheetId="11" r:id="rId12"/>
    <sheet name="FSS" sheetId="36" r:id="rId13"/>
    <sheet name="GCC" sheetId="13" r:id="rId14"/>
    <sheet name="GOCPS" sheetId="14" r:id="rId15"/>
    <sheet name="HGSO" sheetId="17" r:id="rId16"/>
    <sheet name="HDFS-GSA" sheetId="18" r:id="rId17"/>
    <sheet name="HFES" sheetId="19" r:id="rId18"/>
    <sheet name="LESETAC" sheetId="20" r:id="rId19"/>
    <sheet name="MHSA" sheetId="21" r:id="rId20"/>
    <sheet name="PGSC" sheetId="38" r:id="rId21"/>
    <sheet name="PSSGSC" sheetId="23" r:id="rId22"/>
    <sheet name="PAGA" sheetId="39" r:id="rId23"/>
    <sheet name="RGA" sheetId="25" r:id="rId24"/>
    <sheet name="Red2Black" sheetId="6" r:id="rId25"/>
    <sheet name="SA-TIEHH" sheetId="27" r:id="rId26"/>
    <sheet name="SCAMS" sheetId="28" r:id="rId27"/>
    <sheet name="ASM" sheetId="29" r:id="rId28"/>
    <sheet name="TCFRGC" sheetId="10" r:id="rId29"/>
    <sheet name="Misc" sheetId="30" r:id="rId30"/>
    <sheet name="Cont" sheetId="31" r:id="rId31"/>
  </sheets>
  <definedNames>
    <definedName name="_xlnm.Print_Area" localSheetId="0">'Total Orgs'!$A$1:$F$32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2" l="1"/>
  <c r="E5" i="1"/>
  <c r="D26" i="1"/>
  <c r="C26" i="1"/>
  <c r="C24" i="1"/>
  <c r="C16" i="1"/>
  <c r="C14" i="1"/>
  <c r="C11" i="1"/>
  <c r="C10" i="1"/>
  <c r="B8" i="39"/>
  <c r="B5" i="38"/>
  <c r="B7" i="38"/>
  <c r="E24" i="1"/>
  <c r="B5" i="36"/>
  <c r="B7" i="36"/>
  <c r="E16" i="1"/>
  <c r="B5" i="35"/>
  <c r="B7" i="35"/>
  <c r="E14" i="1"/>
  <c r="B5" i="34"/>
  <c r="B7" i="34"/>
  <c r="E11" i="1"/>
  <c r="B5" i="33"/>
  <c r="B7" i="33"/>
  <c r="E10" i="1"/>
  <c r="B7" i="9"/>
  <c r="B7" i="4"/>
  <c r="B7" i="23"/>
  <c r="B8" i="34"/>
  <c r="B8" i="36"/>
  <c r="F11" i="1"/>
  <c r="E26" i="1"/>
  <c r="F26" i="1"/>
  <c r="B9" i="39"/>
  <c r="F16" i="1"/>
  <c r="F24" i="1"/>
  <c r="B8" i="35"/>
  <c r="B8" i="38"/>
  <c r="F14" i="1"/>
  <c r="F10" i="1"/>
  <c r="B8" i="33"/>
  <c r="B7" i="19"/>
  <c r="B36" i="1"/>
  <c r="B7" i="17"/>
  <c r="B7" i="11"/>
  <c r="C5" i="1"/>
  <c r="B5" i="32"/>
  <c r="B7" i="14"/>
  <c r="E18" i="1"/>
  <c r="B7" i="10"/>
  <c r="E32" i="1"/>
  <c r="B7" i="20"/>
  <c r="E22" i="1"/>
  <c r="B7" i="13"/>
  <c r="B7" i="25"/>
  <c r="E27" i="1"/>
  <c r="B7" i="27"/>
  <c r="B7" i="5"/>
  <c r="B8" i="5" s="1"/>
  <c r="B7" i="18"/>
  <c r="E20" i="1"/>
  <c r="B7" i="2"/>
  <c r="B7" i="6"/>
  <c r="E28" i="1"/>
  <c r="F28" i="1"/>
  <c r="B7" i="3"/>
  <c r="E8" i="1"/>
  <c r="B7" i="21"/>
  <c r="E23" i="1"/>
  <c r="F23" i="1"/>
  <c r="B7" i="8"/>
  <c r="E12" i="1"/>
  <c r="B5" i="2"/>
  <c r="B5" i="3"/>
  <c r="B5" i="4"/>
  <c r="B8" i="4"/>
  <c r="B5" i="5"/>
  <c r="B5" i="6"/>
  <c r="B5" i="8"/>
  <c r="B5" i="9"/>
  <c r="B8" i="9"/>
  <c r="B5" i="10"/>
  <c r="B5" i="11"/>
  <c r="B5" i="13"/>
  <c r="B5" i="14"/>
  <c r="B5" i="17"/>
  <c r="B8" i="17"/>
  <c r="B5" i="18"/>
  <c r="B5" i="19"/>
  <c r="B5" i="20"/>
  <c r="B5" i="21"/>
  <c r="B5" i="23"/>
  <c r="B8" i="23"/>
  <c r="B5" i="25"/>
  <c r="B5" i="27"/>
  <c r="B5" i="28"/>
  <c r="B7" i="28"/>
  <c r="E30" i="1"/>
  <c r="B5" i="29"/>
  <c r="B7" i="29"/>
  <c r="E31" i="1"/>
  <c r="B7" i="30"/>
  <c r="B8" i="30"/>
  <c r="B7" i="31"/>
  <c r="E34" i="1"/>
  <c r="E7" i="1"/>
  <c r="C7" i="1"/>
  <c r="E13" i="1"/>
  <c r="E15" i="1"/>
  <c r="E17" i="1"/>
  <c r="C19" i="1"/>
  <c r="E19" i="1"/>
  <c r="E21" i="1"/>
  <c r="E25" i="1"/>
  <c r="C27" i="1"/>
  <c r="C6" i="1"/>
  <c r="F6" i="1" s="1"/>
  <c r="C34" i="1"/>
  <c r="C33" i="1"/>
  <c r="C31" i="1"/>
  <c r="C30" i="1"/>
  <c r="C29" i="1"/>
  <c r="C25" i="1"/>
  <c r="C23" i="1"/>
  <c r="C22" i="1"/>
  <c r="C21" i="1"/>
  <c r="C20" i="1"/>
  <c r="C18" i="1"/>
  <c r="C17" i="1"/>
  <c r="C15" i="1"/>
  <c r="C32" i="1"/>
  <c r="C13" i="1"/>
  <c r="C12" i="1"/>
  <c r="C28" i="1"/>
  <c r="C9" i="1"/>
  <c r="C8" i="1"/>
  <c r="B34" i="1"/>
  <c r="B5" i="31"/>
  <c r="E6" i="1"/>
  <c r="B8" i="21"/>
  <c r="B8" i="14"/>
  <c r="B8" i="20"/>
  <c r="B8" i="29"/>
  <c r="B8" i="18"/>
  <c r="F25" i="1"/>
  <c r="B8" i="13"/>
  <c r="B8" i="2"/>
  <c r="E33" i="1"/>
  <c r="F33" i="1"/>
  <c r="B8" i="25"/>
  <c r="B8" i="31"/>
  <c r="B8" i="28"/>
  <c r="B8" i="8"/>
  <c r="B8" i="6"/>
  <c r="B8" i="19"/>
  <c r="F8" i="1"/>
  <c r="F12" i="1"/>
  <c r="F30" i="1"/>
  <c r="B8" i="11"/>
  <c r="F13" i="1"/>
  <c r="F15" i="1"/>
  <c r="F17" i="1"/>
  <c r="F20" i="1"/>
  <c r="F31" i="1"/>
  <c r="F27" i="1"/>
  <c r="F19" i="1"/>
  <c r="B8" i="3"/>
  <c r="F7" i="1"/>
  <c r="F34" i="1"/>
  <c r="F5" i="1"/>
  <c r="B8" i="32"/>
  <c r="F22" i="1"/>
  <c r="F32" i="1"/>
  <c r="B8" i="27"/>
  <c r="B8" i="10"/>
  <c r="F21" i="1"/>
  <c r="F18" i="1"/>
  <c r="E29" i="1"/>
  <c r="F29" i="1"/>
  <c r="E9" i="1" l="1"/>
  <c r="F9" i="1" s="1"/>
  <c r="F39" i="1" s="1"/>
  <c r="E38" i="1"/>
</calcChain>
</file>

<file path=xl/sharedStrings.xml><?xml version="1.0" encoding="utf-8"?>
<sst xmlns="http://schemas.openxmlformats.org/spreadsheetml/2006/main" count="874" uniqueCount="350">
  <si>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</si>
  <si>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</si>
  <si>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</si>
  <si>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</si>
  <si>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</si>
  <si>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</si>
  <si>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</si>
  <si>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</si>
  <si>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</si>
  <si>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</si>
  <si>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</si>
  <si>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</si>
  <si>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</si>
  <si>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</si>
  <si>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</si>
  <si>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</si>
  <si>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</si>
  <si>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</si>
  <si>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</si>
  <si>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</si>
  <si>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and Heritage Students Association</t>
  </si>
  <si>
    <t>Rawls Graduate Association</t>
  </si>
  <si>
    <t>Student Chapter of the American Meteorological Society at TTU</t>
  </si>
  <si>
    <t>Plant and Soil Science Graduate Student Council</t>
  </si>
  <si>
    <t>Tech American Society for Microbiology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</si>
  <si>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</si>
  <si>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</si>
  <si>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</si>
  <si>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</si>
  <si>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</si>
  <si>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</si>
  <si>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</si>
  <si>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</si>
  <si>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</si>
  <si>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</si>
  <si>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Tech American Society of Microbiology</t>
  </si>
  <si>
    <t>Miscellaneous</t>
  </si>
  <si>
    <t>Agricultural Economics Graduate Student Organization</t>
  </si>
  <si>
    <t>Agricultural Economics Graduate Student Association</t>
  </si>
  <si>
    <t>Experimental Council</t>
  </si>
  <si>
    <t>Red to Black</t>
  </si>
  <si>
    <t>Tech Council on Family Relations Graduate Chapter</t>
  </si>
  <si>
    <t>Chemical Engineering Graduate Student Association</t>
  </si>
  <si>
    <t>Association of Natural Resource Scientists</t>
  </si>
  <si>
    <t>Museum Heritage Students Association</t>
  </si>
  <si>
    <t>Forensic Science Society</t>
  </si>
  <si>
    <t>Cefiro Enlace Hispano Literario y Cultural</t>
  </si>
  <si>
    <t>Education Graduate Students Organization</t>
  </si>
  <si>
    <t>Philosophy Graduate Student Council</t>
  </si>
  <si>
    <t>Public Administration Graduate Association</t>
  </si>
  <si>
    <t>R#</t>
  </si>
  <si>
    <t xml:space="preserve">Speaker Hotel - Christopher Wicken </t>
  </si>
  <si>
    <t>TechBuy</t>
  </si>
  <si>
    <t>Req #42949334</t>
  </si>
  <si>
    <t>airfare for speaker - Christopher Wicken</t>
  </si>
  <si>
    <t>Req #42971787</t>
  </si>
  <si>
    <t>X</t>
  </si>
  <si>
    <t>R10291803</t>
  </si>
  <si>
    <t>R10462402</t>
  </si>
  <si>
    <t>R10405168</t>
  </si>
  <si>
    <t>R10291807</t>
  </si>
  <si>
    <t>R10310725</t>
  </si>
  <si>
    <t>R10322386</t>
  </si>
  <si>
    <t>R10364329</t>
  </si>
  <si>
    <t>R10566688</t>
  </si>
  <si>
    <t>R11164436</t>
  </si>
  <si>
    <t>R10403695</t>
  </si>
  <si>
    <t>R10325015</t>
  </si>
  <si>
    <t>R10356909</t>
  </si>
  <si>
    <t>R10285327</t>
  </si>
  <si>
    <t>R10456421</t>
  </si>
  <si>
    <t>R10310684</t>
  </si>
  <si>
    <t>R11315195</t>
  </si>
  <si>
    <t>R10392007</t>
  </si>
  <si>
    <t>R10310676</t>
  </si>
  <si>
    <t>R10301823</t>
  </si>
  <si>
    <t>R10291781</t>
  </si>
  <si>
    <t>R10348465</t>
  </si>
  <si>
    <t>R11334908</t>
  </si>
  <si>
    <t>Airfare for speaker - Louise Smith</t>
  </si>
  <si>
    <t>Req.43139994</t>
  </si>
  <si>
    <t>XX</t>
  </si>
  <si>
    <t>3 to travel to "Chemistry in Motion" Conference</t>
  </si>
  <si>
    <t>September 8-12, 2013</t>
  </si>
  <si>
    <t>Indianapolis, IN</t>
  </si>
  <si>
    <t>Travel application 1402134</t>
  </si>
  <si>
    <t>voucher filed 9/23/13</t>
  </si>
  <si>
    <t>2 to travel to LSAMP conference</t>
  </si>
  <si>
    <t>9/19-21/2013</t>
  </si>
  <si>
    <t>Odessa, TX</t>
  </si>
  <si>
    <t>Travel application 1402152</t>
  </si>
  <si>
    <t>Bell Travel Services</t>
  </si>
  <si>
    <t>Airfare for Speaker - Matthew Fujita</t>
  </si>
  <si>
    <t>Req. 43540929</t>
  </si>
  <si>
    <t>FTA 2013 Conference Registration for Ashley Bentley</t>
  </si>
  <si>
    <t>Paid with Pcard</t>
  </si>
  <si>
    <t>FTA 2013 Conference Registration for Paulina Veloz</t>
  </si>
  <si>
    <t>x</t>
  </si>
  <si>
    <t>David Gray - reimbursement for travel expenses</t>
  </si>
  <si>
    <t>Req. 43893837</t>
  </si>
  <si>
    <t>Airfare for Speaker - Thomas Juenger</t>
  </si>
  <si>
    <t>Req. 43894458</t>
  </si>
  <si>
    <t>Name Tags</t>
  </si>
  <si>
    <t>HSC Printing Center</t>
  </si>
  <si>
    <t>Gave FOP to Amanda Salazar</t>
  </si>
  <si>
    <t>12 students to participate in corporate recruiting trip</t>
  </si>
  <si>
    <t>Dallas, TX</t>
  </si>
  <si>
    <t>10/16-19/2013</t>
  </si>
  <si>
    <t>Travel application 1404326</t>
  </si>
  <si>
    <t>Recruiting Tshirts - Color By Michael</t>
  </si>
  <si>
    <t>Req. 44278615</t>
  </si>
  <si>
    <t>R11343401</t>
  </si>
  <si>
    <t>Reimbursement for office supplies</t>
  </si>
  <si>
    <t>Direct Pay</t>
  </si>
  <si>
    <t>IDT18953</t>
  </si>
  <si>
    <t>balance sent to org Oct 2013</t>
  </si>
  <si>
    <t>22 students to take training on giving museum tours</t>
  </si>
  <si>
    <t>to the blind and visually impaired</t>
  </si>
  <si>
    <t>10/19/2013.</t>
  </si>
  <si>
    <t>travel application 1405041</t>
  </si>
  <si>
    <t>Reimbursement of office supplies</t>
  </si>
  <si>
    <t>IDT19024</t>
  </si>
  <si>
    <t>voucher filed 10/29/2013</t>
  </si>
  <si>
    <t>voucher filed 10/30/2013</t>
  </si>
  <si>
    <t>Brochures</t>
  </si>
  <si>
    <t>Gave FOP to Crystal Alvarado</t>
  </si>
  <si>
    <t>Reimbursement for supplies for fundraising event</t>
  </si>
  <si>
    <t>IDT19090</t>
  </si>
  <si>
    <t>Budget 2013-2014</t>
  </si>
  <si>
    <t>R11346801</t>
  </si>
  <si>
    <t>Airfare for Speaker - Ira Blader</t>
  </si>
  <si>
    <t>Req. 44943608</t>
  </si>
  <si>
    <t>Req. #45095712</t>
  </si>
  <si>
    <t>Polos for Members/officers - Scarborough Spec</t>
  </si>
  <si>
    <t>Printing/Copying</t>
  </si>
  <si>
    <t>Gave FOP to Lisa Card</t>
  </si>
  <si>
    <t>Reimbursement of supplies purchased</t>
  </si>
  <si>
    <t>Vincent Fomica - reimbursement of airfare</t>
  </si>
  <si>
    <t>Req. 45649753</t>
  </si>
  <si>
    <t>Warran Porter - reimbursement of travel expenses</t>
  </si>
  <si>
    <t>Req. 45652851</t>
  </si>
  <si>
    <t xml:space="preserve">processed above expense on the condition they also register and they failed to do so. </t>
  </si>
  <si>
    <t>Penalty/Deduction</t>
  </si>
  <si>
    <t>Do not process any further expenses until they register!</t>
  </si>
  <si>
    <t xml:space="preserve">deducted 1/3 ($249.75) on Dec. 5 due to not registering org. </t>
  </si>
  <si>
    <t>Penalty</t>
  </si>
  <si>
    <t>Airfare - Carrie Bradford, Guest Speaker</t>
  </si>
  <si>
    <t>Tech Buy</t>
  </si>
  <si>
    <t>Req. 46155523</t>
  </si>
  <si>
    <t>Req. 46277743</t>
  </si>
  <si>
    <t>Speaker Fee - Christopher Wicken</t>
  </si>
  <si>
    <t>Req. 46282153</t>
  </si>
  <si>
    <t>balance sent to org Jan 2014</t>
  </si>
  <si>
    <t>IDT19367</t>
  </si>
  <si>
    <t>Spirit Ranch Rental Fee</t>
  </si>
  <si>
    <t>Req. 46511857</t>
  </si>
  <si>
    <t>Hotel - Carrie Bradford, Guest Speaker</t>
  </si>
  <si>
    <t>6 students to visit various places related to human</t>
  </si>
  <si>
    <t>factors field</t>
  </si>
  <si>
    <t>1/08-14/2014</t>
  </si>
  <si>
    <t>Denver, Boulder, Colorado Springs, CO</t>
  </si>
  <si>
    <t>travel application 1409951</t>
  </si>
  <si>
    <t xml:space="preserve">2 students to attend the National American </t>
  </si>
  <si>
    <t>Meteorological Society student conference</t>
  </si>
  <si>
    <t>Atlanta, GA</t>
  </si>
  <si>
    <t>1/31-2/2/2014</t>
  </si>
  <si>
    <t>travel application 1410642</t>
  </si>
  <si>
    <t>Reimbursement of Registration fees</t>
  </si>
  <si>
    <t>IDT20019</t>
  </si>
  <si>
    <t>R10422224</t>
  </si>
  <si>
    <t>Reimbursement for Conference Registration fees</t>
  </si>
  <si>
    <t>to SAAS 2014 Ag Communications Graduate Student</t>
  </si>
  <si>
    <t>Conference</t>
  </si>
  <si>
    <t>Attendees: Courtney Gibson, Chelsey Ahrens, Makenna</t>
  </si>
  <si>
    <t>Lange &amp; Lisa Chesher</t>
  </si>
  <si>
    <t>voucher filed 1/28/2014</t>
  </si>
  <si>
    <t>IDT20119</t>
  </si>
  <si>
    <t>IDT20120</t>
  </si>
  <si>
    <t>Printing Charges</t>
  </si>
  <si>
    <t>Reimbursement of Registration fees (supplement to IDT20019 - reimbursement should've been a total of $200)</t>
  </si>
  <si>
    <t>Reimbursement for rental fee &amp; printing expenses</t>
  </si>
  <si>
    <t>IDT20136</t>
  </si>
  <si>
    <t>voucher submitted 2/14/2014</t>
  </si>
  <si>
    <t>Reimbursement of registration fees</t>
  </si>
  <si>
    <t>IDT20270</t>
  </si>
  <si>
    <t>Airfare - Aaron Roberts</t>
  </si>
  <si>
    <t xml:space="preserve">Tech Buy </t>
  </si>
  <si>
    <t>Req#47592559</t>
  </si>
  <si>
    <t>Hotel - Aaron Roberts</t>
  </si>
  <si>
    <t>Req#47602055</t>
  </si>
  <si>
    <t>JinChuan Xing - reimbursement of travel expenses</t>
  </si>
  <si>
    <t>Req. 47760557</t>
  </si>
  <si>
    <t>Airfare for Speaker - Rodney Tweten</t>
  </si>
  <si>
    <t>Req. 47838838</t>
  </si>
  <si>
    <t>14 student to participate in corporate recruiting trip</t>
  </si>
  <si>
    <t>03/5-8/2014</t>
  </si>
  <si>
    <t>travel application 1413663</t>
  </si>
  <si>
    <t>Speaker Fee/Mileage - Bryan Vizzini</t>
  </si>
  <si>
    <t>Req. 48039829</t>
  </si>
  <si>
    <t>Reimbursement for Postage</t>
  </si>
  <si>
    <t>IDT20389</t>
  </si>
  <si>
    <t>10 students to participate in outreach &amp; engagement</t>
  </si>
  <si>
    <t xml:space="preserve"> by graduate student learn how research in field </t>
  </si>
  <si>
    <t>03/14-17/2014</t>
  </si>
  <si>
    <t>Austin, TX</t>
  </si>
  <si>
    <t>travel application 1414230</t>
  </si>
  <si>
    <t>Hotel for three speakers</t>
  </si>
  <si>
    <t>Robert Parmenter, Dave Haukos, &amp; William DeBuys</t>
  </si>
  <si>
    <t>Req. 48116511</t>
  </si>
  <si>
    <t>Airfare for Speaker - Rodrigo Medellin</t>
  </si>
  <si>
    <t>Req. 48137349</t>
  </si>
  <si>
    <t>William DeBuys - Speaker Fee</t>
  </si>
  <si>
    <t>Req. 48566635</t>
  </si>
  <si>
    <t>Reimbursement for supplies - Financial Education Week</t>
  </si>
  <si>
    <t>IDT20541</t>
  </si>
  <si>
    <t>Staples order</t>
  </si>
  <si>
    <t>Req. 48789488</t>
  </si>
  <si>
    <t>voucher submitted 03/26/2014</t>
  </si>
  <si>
    <t>Airfare for Speaker - Nathan Nieto</t>
  </si>
  <si>
    <t>Req. 48927021</t>
  </si>
  <si>
    <t>Bell Travel Services - Airfare - John Greco</t>
  </si>
  <si>
    <t>Req. 48928118</t>
  </si>
  <si>
    <t>Philosophy Graduate Student Association</t>
  </si>
  <si>
    <t>Refer to Organization tab</t>
  </si>
  <si>
    <t>Chris Nice - Reimbursement of travel expenses</t>
  </si>
  <si>
    <t>Req. 49114952</t>
  </si>
  <si>
    <t>Reimbursement - Registration Fees</t>
  </si>
  <si>
    <t>IDT20689</t>
  </si>
  <si>
    <t>Woodrow House for 3 Speakers</t>
  </si>
  <si>
    <t>Req. 49268958</t>
  </si>
  <si>
    <t>Cefiro</t>
  </si>
  <si>
    <t>Frazier Pavilion Rental</t>
  </si>
  <si>
    <t>Emailed FOP to Makel Simms and Kym Ruiz</t>
  </si>
  <si>
    <t xml:space="preserve">3 to travel to National Council on Education for </t>
  </si>
  <si>
    <t>Ceramic Arts Conference</t>
  </si>
  <si>
    <t>Milwaukee, WI</t>
  </si>
  <si>
    <t>03/17-22/2014</t>
  </si>
  <si>
    <t>travel application 1417922</t>
  </si>
  <si>
    <t>of HDFS get translated to Policy</t>
  </si>
  <si>
    <t>voucher submitted 4/14/2014</t>
  </si>
  <si>
    <t>canceled 4/14/2014 per advisor</t>
  </si>
  <si>
    <t>Reimbursement - Outreach supplies for 5th grade</t>
  </si>
  <si>
    <t>event</t>
  </si>
  <si>
    <t>IDT20786</t>
  </si>
  <si>
    <t>IDT20788</t>
  </si>
  <si>
    <t>reimbursement of padfolios purchased</t>
  </si>
  <si>
    <t>IDT20789</t>
  </si>
  <si>
    <t>2014 AAAE Conference</t>
  </si>
  <si>
    <t>Attendee: Sarahi Morales</t>
  </si>
  <si>
    <t>IDT20854</t>
  </si>
  <si>
    <t>Recruiting tshirts - Advanced Graphix</t>
  </si>
  <si>
    <t>Req. 49880222</t>
  </si>
  <si>
    <t>Reimbursement of Registration Fees</t>
  </si>
  <si>
    <t>DirectPay</t>
  </si>
  <si>
    <t>IDT20962</t>
  </si>
  <si>
    <t>TACFEP Conference Registration for Ashley Bentley</t>
  </si>
  <si>
    <t>Ashley Bentley to attend TACFEP Conference</t>
  </si>
  <si>
    <t>Arlington, TX</t>
  </si>
  <si>
    <t>06/1-3/2014</t>
  </si>
  <si>
    <t>travel application 1419664</t>
  </si>
  <si>
    <t xml:space="preserve">and Main Event Rental </t>
  </si>
  <si>
    <t>IDT21008</t>
  </si>
  <si>
    <t>Reimbursement of polos</t>
  </si>
  <si>
    <t>IDT21009</t>
  </si>
  <si>
    <t>LE-SETAC</t>
  </si>
  <si>
    <t>IDT21096</t>
  </si>
  <si>
    <t>Reimbursement of supplies</t>
  </si>
  <si>
    <t>IDT21098</t>
  </si>
  <si>
    <t>Word Publications - Ad for Raider Reader</t>
  </si>
  <si>
    <t>Registrations for Conference Registrations</t>
  </si>
  <si>
    <t>IDT21137</t>
  </si>
  <si>
    <t>Reimbursement - Conference Registrations</t>
  </si>
  <si>
    <t>IDT21138</t>
  </si>
  <si>
    <t>Business Cards</t>
  </si>
  <si>
    <t>TTUHSC Printing Center</t>
  </si>
  <si>
    <t>Gave FOP to Lisa Haigh</t>
  </si>
  <si>
    <t>Magnetic Name Tags</t>
  </si>
  <si>
    <t>Reimbursement for fees paid</t>
  </si>
  <si>
    <t>R10343795</t>
  </si>
  <si>
    <t>IDT21191</t>
  </si>
  <si>
    <t xml:space="preserve">Reimbursement of registration fees to Science </t>
  </si>
  <si>
    <t>Spectrum</t>
  </si>
  <si>
    <t>IDT21192</t>
  </si>
  <si>
    <t>8 to attend the HFES Regional Symposium</t>
  </si>
  <si>
    <t>College Station, TX</t>
  </si>
  <si>
    <t>6/5-7/2014</t>
  </si>
  <si>
    <t>11 to visit Abilene Zoo to observe a zoological institutions</t>
  </si>
  <si>
    <t xml:space="preserve">living collections. </t>
  </si>
  <si>
    <t>Abilene, TX</t>
  </si>
  <si>
    <t>travel application 1421693</t>
  </si>
  <si>
    <t>travel application 1422082</t>
  </si>
  <si>
    <t>IDT21311</t>
  </si>
  <si>
    <t>16 students to travel to retreat</t>
  </si>
  <si>
    <t>06/20-22/2014</t>
  </si>
  <si>
    <t>Big Bend, TX</t>
  </si>
  <si>
    <t>travel application 1423092</t>
  </si>
  <si>
    <t>voucher filed 06/12/2014</t>
  </si>
  <si>
    <t>voucher submitted 06/12/2014</t>
  </si>
  <si>
    <t>voucher filed 06/24/2014</t>
  </si>
  <si>
    <t>Reimbursement - Game Board/Lamination</t>
  </si>
  <si>
    <t>IDT21480</t>
  </si>
  <si>
    <t>Reimbursement of copying/printing</t>
  </si>
  <si>
    <t>R10284061</t>
  </si>
  <si>
    <t>IDT21482</t>
  </si>
  <si>
    <t>Word Publications - Ad for Word</t>
  </si>
  <si>
    <t>Req. 51651471</t>
  </si>
  <si>
    <t>voucher filed 7/3/2014</t>
  </si>
  <si>
    <t>Student Association of the Institute of Environmental &amp; Human Health</t>
  </si>
  <si>
    <t>1 to attend Ag Media Summit</t>
  </si>
  <si>
    <t>7/26-30/2014</t>
  </si>
  <si>
    <t>travel application 1425271</t>
  </si>
  <si>
    <t>never received invoice from organization to pay vendor</t>
  </si>
  <si>
    <t>PO canceled 7/17/14</t>
  </si>
  <si>
    <t>IDT21691</t>
  </si>
  <si>
    <t>to Ad Media Summit</t>
  </si>
  <si>
    <t>Attendee: Mallory Newsom</t>
  </si>
  <si>
    <t>IDT 21693</t>
  </si>
  <si>
    <t>Reimbursement of Supplies</t>
  </si>
  <si>
    <t>IDT21744</t>
  </si>
  <si>
    <t>Pens &amp; Mugs from Advanced Graphix</t>
  </si>
  <si>
    <t>Req. 52529252</t>
  </si>
  <si>
    <t>Req.52534927</t>
  </si>
  <si>
    <t>Reimbursement for tshirts</t>
  </si>
  <si>
    <t>IDT21811</t>
  </si>
  <si>
    <t>Guest Professional Fee - Drue Coleman</t>
  </si>
  <si>
    <t>Req. 52761357</t>
  </si>
  <si>
    <t>IDT21865</t>
  </si>
  <si>
    <t>Prize Wheel - Display 2 Go</t>
  </si>
  <si>
    <t>charged to pcard</t>
  </si>
  <si>
    <t>IDT21921</t>
  </si>
  <si>
    <t>IDT21922</t>
  </si>
  <si>
    <t>Reimbursement - Supplies</t>
  </si>
  <si>
    <t>IDT21923</t>
  </si>
  <si>
    <t>Reimbursement of banner and copying/printing</t>
  </si>
  <si>
    <t>IDT21926</t>
  </si>
  <si>
    <t>Reimbursement of recruiting items</t>
  </si>
  <si>
    <t>IDT21967</t>
  </si>
  <si>
    <t>IDT21969</t>
  </si>
  <si>
    <t>IDT21970</t>
  </si>
  <si>
    <t>Supplies - Staples</t>
  </si>
  <si>
    <t>Req. 53150513</t>
  </si>
  <si>
    <t>Req. 53152335</t>
  </si>
  <si>
    <t>UPDATED: 8/12/2014</t>
  </si>
  <si>
    <t>Total expenses to date</t>
  </si>
  <si>
    <t>Allocation balances remaining</t>
  </si>
  <si>
    <t>voucher submitted 8/27/2014</t>
  </si>
  <si>
    <t>Reimbursement for Books</t>
  </si>
  <si>
    <t>IDT22126</t>
  </si>
  <si>
    <t>Reimbursement for Supplies</t>
  </si>
  <si>
    <t>IDT22129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</si>
</sst>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3" applyNumberFormat="1"/>
    <xf numFmtId="0" fontId="2" fillId="0" borderId="0" xfId="3" applyFill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4" fontId="6" fillId="0" borderId="0" xfId="0" applyNumberFormat="1" applyFont="1"/>
    <xf numFmtId="0" fontId="5" fillId="0" borderId="0" xfId="0" applyFont="1"/>
    <xf numFmtId="14" fontId="0" fillId="0" borderId="0" xfId="0" applyNumberFormat="1" applyFill="1"/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2" borderId="0" xfId="0" applyFill="1"/>
    <xf numFmtId="0" fontId="2" fillId="2" borderId="1" xfId="3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3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2" fillId="0" borderId="1" xfId="3" applyNumberFormat="1" applyFill="1" applyBorder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0" fillId="2" borderId="0" xfId="0" applyNumberFormat="1" applyFill="1"/>
    <xf numFmtId="164" fontId="0" fillId="4" borderId="1" xfId="0" applyNumberFormat="1" applyFill="1" applyBorder="1"/>
    <xf numFmtId="164" fontId="0" fillId="3" borderId="0" xfId="0" applyNumberFormat="1" applyFill="1" applyAlignment="1">
      <alignment horizont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9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1" defaultRowHeight="15.75" x14ac:dyDescent="0.25"/>
  <cols>
    <col min="1" max="1" width="75.625" style="10" bestFit="1" customWidth="1"/>
    <col min="2" max="2" width="10.875" style="9"/>
    <col min="3" max="4" width="12.625" style="9" customWidth="1"/>
    <col min="5" max="6" width="10.875" style="9"/>
    <col min="7" max="7" width="11" style="9"/>
    <col min="8" max="8" width="11" style="11"/>
    <col min="9" max="9" width="12.125" style="11" customWidth="1"/>
    <col min="10" max="10" width="11" style="11"/>
    <col min="11" max="12" width="11" style="13"/>
    <col min="13" max="16384" width="11" style="10"/>
  </cols>
  <sheetData>
    <row r="1" spans="1:12" x14ac:dyDescent="0.25">
      <c r="A1" s="11" t="s">
        <v>128</v>
      </c>
    </row>
    <row r="2" spans="1:12" x14ac:dyDescent="0.25">
      <c r="B2" s="39" t="s">
        <v>342</v>
      </c>
      <c r="C2" s="39"/>
      <c r="D2" s="39"/>
    </row>
    <row r="3" spans="1:12" s="17" customFormat="1" ht="47.25" x14ac:dyDescent="0.25">
      <c r="A3" s="17" t="s">
        <v>0</v>
      </c>
      <c r="B3" s="18" t="s">
        <v>1</v>
      </c>
      <c r="C3" s="18" t="s">
        <v>2</v>
      </c>
      <c r="D3" s="18" t="s">
        <v>145</v>
      </c>
      <c r="E3" s="18" t="s">
        <v>3</v>
      </c>
      <c r="F3" s="18" t="s">
        <v>4</v>
      </c>
      <c r="G3" s="18" t="s">
        <v>50</v>
      </c>
      <c r="H3" s="17" t="s">
        <v>5</v>
      </c>
      <c r="I3" s="17" t="s">
        <v>6</v>
      </c>
      <c r="J3" s="17" t="s">
        <v>7</v>
      </c>
      <c r="K3" s="12" t="s">
        <v>115</v>
      </c>
      <c r="L3" s="12" t="s">
        <v>152</v>
      </c>
    </row>
    <row r="4" spans="1:12" s="17" customFormat="1" x14ac:dyDescent="0.25">
      <c r="B4" s="18"/>
      <c r="C4" s="18"/>
      <c r="D4" s="18"/>
      <c r="E4" s="18"/>
      <c r="F4" s="18"/>
      <c r="G4" s="18"/>
      <c r="K4" s="12"/>
      <c r="L4" s="12"/>
    </row>
    <row r="5" spans="1:12" x14ac:dyDescent="0.25">
      <c r="A5" s="25" t="s">
        <v>37</v>
      </c>
      <c r="B5" s="26">
        <v>392.5</v>
      </c>
      <c r="C5" s="26">
        <f>AEGSA!B6</f>
        <v>0</v>
      </c>
      <c r="D5" s="26"/>
      <c r="E5" s="26">
        <f>AEGSA!B7</f>
        <v>355.29</v>
      </c>
      <c r="F5" s="22">
        <f>B5+C5-E5</f>
        <v>37.20999999999998</v>
      </c>
      <c r="G5" s="26"/>
      <c r="H5" s="27" t="s">
        <v>56</v>
      </c>
      <c r="I5" s="27" t="s">
        <v>56</v>
      </c>
      <c r="J5" s="27" t="s">
        <v>56</v>
      </c>
      <c r="K5" s="28" t="s">
        <v>56</v>
      </c>
      <c r="L5" s="28" t="s">
        <v>97</v>
      </c>
    </row>
    <row r="6" spans="1:12" x14ac:dyDescent="0.25">
      <c r="A6" s="25" t="s">
        <v>9</v>
      </c>
      <c r="B6" s="26">
        <v>3750</v>
      </c>
      <c r="C6" s="26">
        <f>AECGO!B6</f>
        <v>0</v>
      </c>
      <c r="D6" s="26"/>
      <c r="E6" s="26">
        <f>AECGO!B7</f>
        <v>3595.16</v>
      </c>
      <c r="F6" s="22">
        <f>B6+C6-E6</f>
        <v>154.84000000000015</v>
      </c>
      <c r="G6" s="26" t="s">
        <v>169</v>
      </c>
      <c r="H6" s="27" t="s">
        <v>56</v>
      </c>
      <c r="I6" s="27" t="s">
        <v>56</v>
      </c>
      <c r="J6" s="27" t="s">
        <v>56</v>
      </c>
      <c r="K6" s="28" t="s">
        <v>56</v>
      </c>
      <c r="L6" s="28" t="s">
        <v>97</v>
      </c>
    </row>
    <row r="7" spans="1:12" x14ac:dyDescent="0.25">
      <c r="A7" s="25" t="s">
        <v>10</v>
      </c>
      <c r="B7" s="26">
        <v>6100</v>
      </c>
      <c r="C7" s="26">
        <f>TTUAB!B6</f>
        <v>0</v>
      </c>
      <c r="D7" s="26"/>
      <c r="E7" s="26">
        <f>TTUAB!B7</f>
        <v>5999.82</v>
      </c>
      <c r="F7" s="22">
        <f t="shared" ref="F7:F34" si="0">B7+C7-E7</f>
        <v>100.18000000000029</v>
      </c>
      <c r="G7" s="26" t="s">
        <v>57</v>
      </c>
      <c r="H7" s="27" t="s">
        <v>56</v>
      </c>
      <c r="I7" s="27" t="s">
        <v>56</v>
      </c>
      <c r="J7" s="27" t="s">
        <v>56</v>
      </c>
      <c r="K7" s="28" t="s">
        <v>56</v>
      </c>
      <c r="L7" s="28" t="s">
        <v>97</v>
      </c>
    </row>
    <row r="8" spans="1:12" x14ac:dyDescent="0.25">
      <c r="A8" s="25" t="s">
        <v>43</v>
      </c>
      <c r="B8" s="26">
        <v>1650</v>
      </c>
      <c r="C8" s="26">
        <f>ANRS!B6</f>
        <v>0</v>
      </c>
      <c r="D8" s="26"/>
      <c r="E8" s="26">
        <f>ANRS!B7</f>
        <v>1570.1100000000001</v>
      </c>
      <c r="F8" s="22">
        <f>B8+C8-E8</f>
        <v>79.889999999999873</v>
      </c>
      <c r="G8" s="26" t="s">
        <v>58</v>
      </c>
      <c r="H8" s="27" t="s">
        <v>97</v>
      </c>
      <c r="I8" s="27" t="s">
        <v>56</v>
      </c>
      <c r="J8" s="27" t="s">
        <v>56</v>
      </c>
      <c r="K8" s="28" t="s">
        <v>56</v>
      </c>
      <c r="L8" s="28" t="s">
        <v>97</v>
      </c>
    </row>
    <row r="9" spans="1:12" x14ac:dyDescent="0.25">
      <c r="A9" s="25" t="s">
        <v>11</v>
      </c>
      <c r="B9" s="26">
        <v>661.5</v>
      </c>
      <c r="C9" s="26">
        <f>BGSA!B6</f>
        <v>0</v>
      </c>
      <c r="D9" s="26"/>
      <c r="E9" s="26">
        <f>BGSA!B7</f>
        <v>583.93000000000006</v>
      </c>
      <c r="F9" s="22">
        <f t="shared" si="0"/>
        <v>77.569999999999936</v>
      </c>
      <c r="G9" s="26" t="s">
        <v>59</v>
      </c>
      <c r="H9" s="27" t="s">
        <v>56</v>
      </c>
      <c r="I9" s="27" t="s">
        <v>56</v>
      </c>
      <c r="J9" s="27" t="s">
        <v>56</v>
      </c>
      <c r="K9" s="28" t="s">
        <v>56</v>
      </c>
      <c r="L9" s="28" t="s">
        <v>97</v>
      </c>
    </row>
    <row r="10" spans="1:12" x14ac:dyDescent="0.25">
      <c r="A10" s="25" t="s">
        <v>46</v>
      </c>
      <c r="B10" s="26">
        <v>1225</v>
      </c>
      <c r="C10" s="26">
        <f>CEHLC!B6</f>
        <v>300</v>
      </c>
      <c r="D10" s="26"/>
      <c r="E10" s="26">
        <f>CEHLC!B7</f>
        <v>1476.66</v>
      </c>
      <c r="F10" s="22">
        <f>B10+C10-E10</f>
        <v>48.339999999999918</v>
      </c>
      <c r="G10" s="26" t="s">
        <v>60</v>
      </c>
      <c r="H10" s="27" t="s">
        <v>56</v>
      </c>
      <c r="I10" s="27" t="s">
        <v>56</v>
      </c>
      <c r="J10" s="27" t="s">
        <v>56</v>
      </c>
      <c r="K10" s="28" t="s">
        <v>56</v>
      </c>
      <c r="L10" s="28" t="s">
        <v>97</v>
      </c>
    </row>
    <row r="11" spans="1:12" x14ac:dyDescent="0.25">
      <c r="A11" s="25" t="s">
        <v>42</v>
      </c>
      <c r="B11" s="26">
        <v>375</v>
      </c>
      <c r="C11" s="26">
        <f>CEGSA!B6</f>
        <v>0</v>
      </c>
      <c r="D11" s="26"/>
      <c r="E11" s="26">
        <f>CEGSA!B7</f>
        <v>153</v>
      </c>
      <c r="F11" s="22">
        <f>B11+C11-E11</f>
        <v>222</v>
      </c>
      <c r="G11" s="26" t="s">
        <v>61</v>
      </c>
      <c r="H11" s="27" t="s">
        <v>56</v>
      </c>
      <c r="I11" s="27" t="s">
        <v>56</v>
      </c>
      <c r="J11" s="27" t="s">
        <v>56</v>
      </c>
      <c r="K11" s="28" t="s">
        <v>56</v>
      </c>
      <c r="L11" s="28" t="s">
        <v>97</v>
      </c>
    </row>
    <row r="12" spans="1:12" x14ac:dyDescent="0.25">
      <c r="A12" s="25" t="s">
        <v>12</v>
      </c>
      <c r="B12" s="26">
        <v>1312.5</v>
      </c>
      <c r="C12" s="26">
        <f>CGSO!B6</f>
        <v>328.75</v>
      </c>
      <c r="D12" s="26"/>
      <c r="E12" s="26">
        <f>CGSO!B7</f>
        <v>1641.25</v>
      </c>
      <c r="F12" s="26">
        <f t="shared" ref="F12:F27" si="1">B12+C12-E12</f>
        <v>0</v>
      </c>
      <c r="G12" s="26" t="s">
        <v>62</v>
      </c>
      <c r="H12" s="27" t="s">
        <v>56</v>
      </c>
      <c r="I12" s="27" t="s">
        <v>56</v>
      </c>
      <c r="J12" s="27" t="s">
        <v>56</v>
      </c>
      <c r="K12" s="28" t="s">
        <v>56</v>
      </c>
      <c r="L12" s="28" t="s">
        <v>97</v>
      </c>
    </row>
    <row r="13" spans="1:12" x14ac:dyDescent="0.25">
      <c r="A13" s="25" t="s">
        <v>13</v>
      </c>
      <c r="B13" s="26">
        <v>800</v>
      </c>
      <c r="C13" s="26">
        <f>CPGSC!B6</f>
        <v>0</v>
      </c>
      <c r="D13" s="26"/>
      <c r="E13" s="26">
        <f>CPGSC!B7</f>
        <v>800</v>
      </c>
      <c r="F13" s="26">
        <f t="shared" si="1"/>
        <v>0</v>
      </c>
      <c r="G13" s="26" t="s">
        <v>278</v>
      </c>
      <c r="H13" s="27" t="s">
        <v>56</v>
      </c>
      <c r="I13" s="27" t="s">
        <v>56</v>
      </c>
      <c r="J13" s="27" t="s">
        <v>56</v>
      </c>
      <c r="K13" s="28" t="s">
        <v>56</v>
      </c>
      <c r="L13" s="28" t="s">
        <v>97</v>
      </c>
    </row>
    <row r="14" spans="1:12" x14ac:dyDescent="0.25">
      <c r="A14" s="29" t="s">
        <v>47</v>
      </c>
      <c r="B14" s="26">
        <v>1000</v>
      </c>
      <c r="C14" s="26">
        <f>EGSO!B6</f>
        <v>0</v>
      </c>
      <c r="D14" s="26"/>
      <c r="E14" s="26">
        <f>EGSO!B7</f>
        <v>980</v>
      </c>
      <c r="F14" s="22">
        <f>B14+C14-E14</f>
        <v>20</v>
      </c>
      <c r="G14" s="26" t="s">
        <v>63</v>
      </c>
      <c r="H14" s="27" t="s">
        <v>56</v>
      </c>
      <c r="I14" s="27" t="s">
        <v>56</v>
      </c>
      <c r="J14" s="27" t="s">
        <v>56</v>
      </c>
      <c r="K14" s="28" t="s">
        <v>56</v>
      </c>
      <c r="L14" s="28" t="s">
        <v>97</v>
      </c>
    </row>
    <row r="15" spans="1:12" x14ac:dyDescent="0.25">
      <c r="A15" s="25" t="s">
        <v>39</v>
      </c>
      <c r="B15" s="26">
        <v>487.5</v>
      </c>
      <c r="C15" s="26">
        <f>EC!B6</f>
        <v>0</v>
      </c>
      <c r="D15" s="26"/>
      <c r="E15" s="26">
        <f>EC!B7</f>
        <v>0</v>
      </c>
      <c r="F15" s="38">
        <f t="shared" si="1"/>
        <v>487.5</v>
      </c>
      <c r="G15" s="26" t="s">
        <v>64</v>
      </c>
      <c r="H15" s="27" t="s">
        <v>56</v>
      </c>
      <c r="I15" s="27" t="s">
        <v>56</v>
      </c>
      <c r="J15" s="27" t="s">
        <v>56</v>
      </c>
      <c r="K15" s="28" t="s">
        <v>56</v>
      </c>
      <c r="L15" s="28" t="s">
        <v>97</v>
      </c>
    </row>
    <row r="16" spans="1:12" x14ac:dyDescent="0.25">
      <c r="A16" s="25" t="s">
        <v>45</v>
      </c>
      <c r="B16" s="26">
        <v>212.5</v>
      </c>
      <c r="C16" s="26">
        <f>FSS!B6</f>
        <v>0</v>
      </c>
      <c r="D16" s="26"/>
      <c r="E16" s="26">
        <f>FSS!B7</f>
        <v>0</v>
      </c>
      <c r="F16" s="38">
        <f>B16+C16-E16</f>
        <v>212.5</v>
      </c>
      <c r="G16" s="26" t="s">
        <v>129</v>
      </c>
      <c r="H16" s="27" t="s">
        <v>56</v>
      </c>
      <c r="I16" s="27" t="s">
        <v>56</v>
      </c>
      <c r="J16" s="27" t="s">
        <v>56</v>
      </c>
      <c r="K16" s="28" t="s">
        <v>56</v>
      </c>
      <c r="L16" s="28" t="s">
        <v>97</v>
      </c>
    </row>
    <row r="17" spans="1:12" x14ac:dyDescent="0.25">
      <c r="A17" s="25" t="s">
        <v>14</v>
      </c>
      <c r="B17" s="26">
        <v>1225</v>
      </c>
      <c r="C17" s="26">
        <f>GCC!B6</f>
        <v>0</v>
      </c>
      <c r="D17" s="26"/>
      <c r="E17" s="26">
        <f>GCC!B7</f>
        <v>1225</v>
      </c>
      <c r="F17" s="26">
        <f t="shared" si="1"/>
        <v>0</v>
      </c>
      <c r="G17" s="26" t="s">
        <v>65</v>
      </c>
      <c r="H17" s="27" t="s">
        <v>56</v>
      </c>
      <c r="I17" s="27" t="s">
        <v>56</v>
      </c>
      <c r="J17" s="27" t="s">
        <v>56</v>
      </c>
      <c r="K17" s="28" t="s">
        <v>56</v>
      </c>
      <c r="L17" s="28" t="s">
        <v>97</v>
      </c>
    </row>
    <row r="18" spans="1:12" x14ac:dyDescent="0.25">
      <c r="A18" s="25" t="s">
        <v>15</v>
      </c>
      <c r="B18" s="26">
        <v>475</v>
      </c>
      <c r="C18" s="26">
        <f>GOCPS!B6</f>
        <v>0</v>
      </c>
      <c r="D18" s="26"/>
      <c r="E18" s="26">
        <f>GOCPS!B7</f>
        <v>475</v>
      </c>
      <c r="F18" s="26">
        <f t="shared" si="1"/>
        <v>0</v>
      </c>
      <c r="G18" s="26" t="s">
        <v>66</v>
      </c>
      <c r="H18" s="27" t="s">
        <v>56</v>
      </c>
      <c r="I18" s="27" t="s">
        <v>56</v>
      </c>
      <c r="J18" s="27" t="s">
        <v>56</v>
      </c>
      <c r="K18" s="28" t="s">
        <v>56</v>
      </c>
      <c r="L18" s="28" t="s">
        <v>97</v>
      </c>
    </row>
    <row r="19" spans="1:12" x14ac:dyDescent="0.25">
      <c r="A19" s="25" t="s">
        <v>16</v>
      </c>
      <c r="B19" s="26">
        <v>1112.5</v>
      </c>
      <c r="C19" s="26">
        <f>HGSO!B6</f>
        <v>0</v>
      </c>
      <c r="D19" s="26"/>
      <c r="E19" s="26">
        <f>HGSO!B7</f>
        <v>972.60000000000014</v>
      </c>
      <c r="F19" s="22">
        <f t="shared" si="1"/>
        <v>139.89999999999986</v>
      </c>
      <c r="G19" s="26" t="s">
        <v>67</v>
      </c>
      <c r="H19" s="27" t="s">
        <v>56</v>
      </c>
      <c r="I19" s="27" t="s">
        <v>56</v>
      </c>
      <c r="J19" s="27" t="s">
        <v>56</v>
      </c>
      <c r="K19" s="28" t="s">
        <v>56</v>
      </c>
      <c r="L19" s="28" t="s">
        <v>97</v>
      </c>
    </row>
    <row r="20" spans="1:12" x14ac:dyDescent="0.25">
      <c r="A20" s="25" t="s">
        <v>17</v>
      </c>
      <c r="B20" s="26">
        <v>787.5</v>
      </c>
      <c r="C20" s="26">
        <f>'HDFS-GSA'!B6</f>
        <v>0</v>
      </c>
      <c r="D20" s="26"/>
      <c r="E20" s="26">
        <f>'HDFS-GSA'!B7</f>
        <v>787.5</v>
      </c>
      <c r="F20" s="26">
        <f t="shared" si="1"/>
        <v>0</v>
      </c>
      <c r="G20" s="26" t="s">
        <v>68</v>
      </c>
      <c r="H20" s="27" t="s">
        <v>56</v>
      </c>
      <c r="I20" s="27" t="s">
        <v>56</v>
      </c>
      <c r="J20" s="27" t="s">
        <v>56</v>
      </c>
      <c r="K20" s="28" t="s">
        <v>56</v>
      </c>
      <c r="L20" s="28" t="s">
        <v>97</v>
      </c>
    </row>
    <row r="21" spans="1:12" x14ac:dyDescent="0.25">
      <c r="A21" s="25" t="s">
        <v>18</v>
      </c>
      <c r="B21" s="26">
        <v>1864.83</v>
      </c>
      <c r="C21" s="26">
        <f>HFES!B6</f>
        <v>0</v>
      </c>
      <c r="D21" s="26"/>
      <c r="E21" s="26">
        <f>HFES!B7</f>
        <v>1852.44</v>
      </c>
      <c r="F21" s="22">
        <f t="shared" si="1"/>
        <v>12.389999999999873</v>
      </c>
      <c r="G21" s="26" t="s">
        <v>302</v>
      </c>
      <c r="H21" s="27" t="s">
        <v>56</v>
      </c>
      <c r="I21" s="27" t="s">
        <v>56</v>
      </c>
      <c r="J21" s="27" t="s">
        <v>56</v>
      </c>
      <c r="K21" s="28" t="s">
        <v>56</v>
      </c>
      <c r="L21" s="28" t="s">
        <v>97</v>
      </c>
    </row>
    <row r="22" spans="1:12" x14ac:dyDescent="0.25">
      <c r="A22" s="25" t="s">
        <v>19</v>
      </c>
      <c r="B22" s="26">
        <v>662.5</v>
      </c>
      <c r="C22" s="26">
        <f>LESETAC!B6</f>
        <v>162</v>
      </c>
      <c r="D22" s="26"/>
      <c r="E22" s="26">
        <f>LESETAC!B7</f>
        <v>813.03</v>
      </c>
      <c r="F22" s="22">
        <f t="shared" si="1"/>
        <v>11.470000000000027</v>
      </c>
      <c r="G22" s="26" t="s">
        <v>69</v>
      </c>
      <c r="H22" s="27" t="s">
        <v>56</v>
      </c>
      <c r="I22" s="27" t="s">
        <v>56</v>
      </c>
      <c r="J22" s="27" t="s">
        <v>81</v>
      </c>
      <c r="K22" s="28" t="s">
        <v>56</v>
      </c>
      <c r="L22" s="28" t="s">
        <v>97</v>
      </c>
    </row>
    <row r="23" spans="1:12" x14ac:dyDescent="0.25">
      <c r="A23" s="25" t="s">
        <v>44</v>
      </c>
      <c r="B23" s="26">
        <v>1337.5</v>
      </c>
      <c r="C23" s="26">
        <f>MHSA!B6</f>
        <v>0</v>
      </c>
      <c r="D23" s="26"/>
      <c r="E23" s="26">
        <f>MHSA!B7</f>
        <v>1266.06</v>
      </c>
      <c r="F23" s="22">
        <f t="shared" si="1"/>
        <v>71.440000000000055</v>
      </c>
      <c r="G23" s="26" t="s">
        <v>70</v>
      </c>
      <c r="H23" s="27" t="s">
        <v>56</v>
      </c>
      <c r="I23" s="27" t="s">
        <v>56</v>
      </c>
      <c r="J23" s="27" t="s">
        <v>56</v>
      </c>
      <c r="K23" s="28" t="s">
        <v>56</v>
      </c>
      <c r="L23" s="28" t="s">
        <v>97</v>
      </c>
    </row>
    <row r="24" spans="1:12" x14ac:dyDescent="0.25">
      <c r="A24" s="25" t="s">
        <v>48</v>
      </c>
      <c r="B24" s="26">
        <v>1050</v>
      </c>
      <c r="C24" s="26">
        <f>+PGSC!B6</f>
        <v>250</v>
      </c>
      <c r="D24" s="26"/>
      <c r="E24" s="26">
        <f>+PGSC!B7</f>
        <v>1151</v>
      </c>
      <c r="F24" s="22">
        <f>B24+C24-E24</f>
        <v>149</v>
      </c>
      <c r="G24" s="26" t="s">
        <v>71</v>
      </c>
      <c r="H24" s="27" t="s">
        <v>56</v>
      </c>
      <c r="I24" s="27" t="s">
        <v>56</v>
      </c>
      <c r="J24" s="27" t="s">
        <v>56</v>
      </c>
      <c r="K24" s="28" t="s">
        <v>56</v>
      </c>
      <c r="L24" s="28" t="s">
        <v>97</v>
      </c>
    </row>
    <row r="25" spans="1:12" x14ac:dyDescent="0.25">
      <c r="A25" s="25" t="s">
        <v>23</v>
      </c>
      <c r="B25" s="26">
        <v>127.5</v>
      </c>
      <c r="C25" s="26">
        <f>PSSGSC!B6</f>
        <v>0</v>
      </c>
      <c r="D25" s="26"/>
      <c r="E25" s="26">
        <f>PSSGSC!B7</f>
        <v>100</v>
      </c>
      <c r="F25" s="22">
        <f t="shared" si="1"/>
        <v>27.5</v>
      </c>
      <c r="G25" s="26" t="s">
        <v>72</v>
      </c>
      <c r="H25" s="27" t="s">
        <v>56</v>
      </c>
      <c r="I25" s="27" t="s">
        <v>56</v>
      </c>
      <c r="J25" s="27" t="s">
        <v>56</v>
      </c>
      <c r="K25" s="28" t="s">
        <v>56</v>
      </c>
      <c r="L25" s="28" t="s">
        <v>97</v>
      </c>
    </row>
    <row r="26" spans="1:12" s="20" customFormat="1" x14ac:dyDescent="0.25">
      <c r="A26" s="21" t="s">
        <v>49</v>
      </c>
      <c r="B26" s="22">
        <v>750</v>
      </c>
      <c r="C26" s="22">
        <f>PAGA!B6</f>
        <v>0</v>
      </c>
      <c r="D26" s="22">
        <f>PAGA!B7</f>
        <v>-249.75</v>
      </c>
      <c r="E26" s="22">
        <f>PAGA!B8</f>
        <v>0</v>
      </c>
      <c r="F26" s="38">
        <f>B26+C26+D26-E26</f>
        <v>500.25</v>
      </c>
      <c r="G26" s="22" t="s">
        <v>73</v>
      </c>
      <c r="H26" s="23"/>
      <c r="I26" s="23" t="s">
        <v>56</v>
      </c>
      <c r="J26" s="23" t="s">
        <v>56</v>
      </c>
      <c r="K26" s="24" t="s">
        <v>56</v>
      </c>
      <c r="L26" s="24" t="s">
        <v>97</v>
      </c>
    </row>
    <row r="27" spans="1:12" x14ac:dyDescent="0.25">
      <c r="A27" s="25" t="s">
        <v>21</v>
      </c>
      <c r="B27" s="26">
        <v>4875</v>
      </c>
      <c r="C27" s="26">
        <f>RGA!B6</f>
        <v>0</v>
      </c>
      <c r="D27" s="26"/>
      <c r="E27" s="26">
        <f>RGA!B7</f>
        <v>4875</v>
      </c>
      <c r="F27" s="26">
        <f t="shared" si="1"/>
        <v>0</v>
      </c>
      <c r="G27" s="26" t="s">
        <v>74</v>
      </c>
      <c r="H27" s="27" t="s">
        <v>56</v>
      </c>
      <c r="I27" s="27" t="s">
        <v>56</v>
      </c>
      <c r="J27" s="27" t="s">
        <v>97</v>
      </c>
      <c r="K27" s="28" t="s">
        <v>56</v>
      </c>
      <c r="L27" s="28" t="s">
        <v>97</v>
      </c>
    </row>
    <row r="28" spans="1:12" x14ac:dyDescent="0.25">
      <c r="A28" s="25" t="s">
        <v>40</v>
      </c>
      <c r="B28" s="26">
        <v>9475</v>
      </c>
      <c r="C28" s="26">
        <f>Red2Black!B6</f>
        <v>0</v>
      </c>
      <c r="D28" s="26"/>
      <c r="E28" s="26">
        <f>Red2Black!B7</f>
        <v>8788.6199999999972</v>
      </c>
      <c r="F28" s="22">
        <f t="shared" si="0"/>
        <v>686.38000000000284</v>
      </c>
      <c r="G28" s="26" t="s">
        <v>75</v>
      </c>
      <c r="H28" s="27" t="s">
        <v>56</v>
      </c>
      <c r="I28" s="27" t="s">
        <v>56</v>
      </c>
      <c r="J28" s="27" t="s">
        <v>56</v>
      </c>
      <c r="K28" s="28" t="s">
        <v>56</v>
      </c>
      <c r="L28" s="28" t="s">
        <v>97</v>
      </c>
    </row>
    <row r="29" spans="1:12" x14ac:dyDescent="0.25">
      <c r="A29" s="25" t="s">
        <v>34</v>
      </c>
      <c r="B29" s="26">
        <v>1075</v>
      </c>
      <c r="C29" s="26">
        <f>'SA-TIEHH'!B6</f>
        <v>62.14</v>
      </c>
      <c r="D29" s="26"/>
      <c r="E29" s="26">
        <f>'SA-TIEHH'!B7</f>
        <v>1137.1400000000001</v>
      </c>
      <c r="F29" s="26">
        <f>B29+C29-E29</f>
        <v>0</v>
      </c>
      <c r="G29" s="26" t="s">
        <v>76</v>
      </c>
      <c r="H29" s="27" t="s">
        <v>56</v>
      </c>
      <c r="I29" s="27" t="s">
        <v>56</v>
      </c>
      <c r="J29" s="27" t="s">
        <v>56</v>
      </c>
      <c r="K29" s="28" t="s">
        <v>56</v>
      </c>
      <c r="L29" s="28" t="s">
        <v>97</v>
      </c>
    </row>
    <row r="30" spans="1:12" x14ac:dyDescent="0.25">
      <c r="A30" s="25" t="s">
        <v>22</v>
      </c>
      <c r="B30" s="26">
        <v>1125</v>
      </c>
      <c r="C30" s="26">
        <f>SCAMS!B6</f>
        <v>0</v>
      </c>
      <c r="D30" s="26"/>
      <c r="E30" s="26">
        <f>SCAMS!B7</f>
        <v>1125</v>
      </c>
      <c r="F30" s="26">
        <f>B30+C30-E30</f>
        <v>0</v>
      </c>
      <c r="G30" s="26" t="s">
        <v>77</v>
      </c>
      <c r="H30" s="27" t="s">
        <v>56</v>
      </c>
      <c r="I30" s="27" t="s">
        <v>97</v>
      </c>
      <c r="J30" s="27" t="s">
        <v>56</v>
      </c>
      <c r="K30" s="28" t="s">
        <v>56</v>
      </c>
      <c r="L30" s="28" t="s">
        <v>97</v>
      </c>
    </row>
    <row r="31" spans="1:12" x14ac:dyDescent="0.25">
      <c r="A31" s="25" t="s">
        <v>24</v>
      </c>
      <c r="B31" s="26">
        <v>325</v>
      </c>
      <c r="C31" s="26">
        <f>ASM!B6</f>
        <v>0</v>
      </c>
      <c r="D31" s="26"/>
      <c r="E31" s="26">
        <f>ASM!B7</f>
        <v>325</v>
      </c>
      <c r="F31" s="26">
        <f>B31+C31-E31</f>
        <v>0</v>
      </c>
      <c r="G31" s="26" t="s">
        <v>78</v>
      </c>
      <c r="H31" s="27" t="s">
        <v>56</v>
      </c>
      <c r="I31" s="27" t="s">
        <v>56</v>
      </c>
      <c r="J31" s="27" t="s">
        <v>56</v>
      </c>
      <c r="K31" s="28" t="s">
        <v>56</v>
      </c>
      <c r="L31" s="28" t="s">
        <v>97</v>
      </c>
    </row>
    <row r="32" spans="1:12" x14ac:dyDescent="0.25">
      <c r="A32" s="25" t="s">
        <v>41</v>
      </c>
      <c r="B32" s="26">
        <v>562.5</v>
      </c>
      <c r="C32" s="26">
        <f>TCFRGC!B6</f>
        <v>0</v>
      </c>
      <c r="D32" s="26"/>
      <c r="E32" s="26">
        <f>TCFRGC!B7</f>
        <v>562.5</v>
      </c>
      <c r="F32" s="26">
        <f t="shared" si="0"/>
        <v>0</v>
      </c>
      <c r="G32" s="26" t="s">
        <v>111</v>
      </c>
      <c r="H32" s="27" t="s">
        <v>56</v>
      </c>
      <c r="I32" s="27" t="s">
        <v>56</v>
      </c>
      <c r="J32" s="27" t="s">
        <v>56</v>
      </c>
      <c r="K32" s="28" t="s">
        <v>56</v>
      </c>
      <c r="L32" s="28" t="s">
        <v>97</v>
      </c>
    </row>
    <row r="33" spans="1:9" x14ac:dyDescent="0.25">
      <c r="A33" s="8" t="s">
        <v>25</v>
      </c>
      <c r="C33" s="9">
        <f>Misc!B6</f>
        <v>0</v>
      </c>
      <c r="E33" s="9">
        <f>Misc!B7</f>
        <v>0</v>
      </c>
      <c r="F33" s="9">
        <f t="shared" si="0"/>
        <v>0</v>
      </c>
    </row>
    <row r="34" spans="1:9" x14ac:dyDescent="0.25">
      <c r="A34" s="8" t="s">
        <v>26</v>
      </c>
      <c r="B34" s="9">
        <f>50000-B36</f>
        <v>5203.6699999999983</v>
      </c>
      <c r="C34" s="9">
        <f>Cont!B6</f>
        <v>0</v>
      </c>
      <c r="E34" s="9">
        <f>Cont!B7</f>
        <v>1102.8900000000001</v>
      </c>
      <c r="F34" s="9">
        <f t="shared" si="0"/>
        <v>4100.7799999999979</v>
      </c>
    </row>
    <row r="36" spans="1:9" x14ac:dyDescent="0.25">
      <c r="A36" s="10" t="s">
        <v>27</v>
      </c>
      <c r="B36" s="9">
        <f>SUM(B5:B32)</f>
        <v>44796.33</v>
      </c>
    </row>
    <row r="38" spans="1:9" x14ac:dyDescent="0.25">
      <c r="A38" s="20" t="s">
        <v>343</v>
      </c>
      <c r="B38" s="37"/>
      <c r="C38" s="37"/>
      <c r="D38" s="37"/>
      <c r="E38" s="37">
        <f>SUM(E5:E33)</f>
        <v>42611.109999999993</v>
      </c>
      <c r="F38" s="37"/>
      <c r="I38" s="19"/>
    </row>
    <row r="39" spans="1:9" x14ac:dyDescent="0.25">
      <c r="A39" s="20" t="s">
        <v>344</v>
      </c>
      <c r="B39" s="37"/>
      <c r="C39" s="37"/>
      <c r="D39" s="37"/>
      <c r="E39" s="37"/>
      <c r="F39" s="37">
        <f>SUM(F5:F32)</f>
        <v>3038.3600000000029</v>
      </c>
    </row>
  </sheetData>
  <mergeCells count="1">
    <mergeCell ref="B2:D2"/>
  </mergeCells>
  <hyperlinks>
    <hyperlink ref="A6" location="AECGO!A1" display="Agricultural Education &amp; Communication Graduate Organization"/>
    <hyperlink ref="A8" location="ANRS!A1" display="Association for Natural Resource Scientists"/>
    <hyperlink ref="A7" location="TTUAB!A1" display="Association of Biologists"/>
    <hyperlink ref="A9" location="BGSA!A1" display="Black Graduate Student Association"/>
    <hyperlink ref="A28" location="Red2Black!A1" display="Red to Black"/>
    <hyperlink ref="A12" location="CGSO!A1" display="Chemistry Graduate Student Organization"/>
    <hyperlink ref="A13" location="CPGSC!A1" display="Clinical Psychology Graduate Student Council"/>
    <hyperlink ref="A32" location="TCFRGC!A1" display="Tech Council on Family Relations Graduate Chapter"/>
    <hyperlink ref="A15" location="EC!A1" display="Experimental Council"/>
    <hyperlink ref="A17" location="GCC!A1" display="Graduate Clay Club"/>
    <hyperlink ref="A18" location="GOCPS!A1" display="Graduate Organization of Counseling Psychology Students"/>
    <hyperlink ref="A19" location="HGSO!A1" display="History Graduate Student Organization"/>
    <hyperlink ref="A20" location="'HDFS-GSA'!A1" display="Human Development and Family Studies Graduate Student Association"/>
    <hyperlink ref="A21" location="HFES!A1" display="Human Factors and Ergonomics Society"/>
    <hyperlink ref="A22" location="LESETAC!A1" display="Llano Estacado Student Chapter of the Society of Environmental Toxicology and Chemistry"/>
    <hyperlink ref="A23" location="MHSA!A1" display="Museum and Heritage Students Association"/>
    <hyperlink ref="A25" location="PSSGSC!A1" display="Plant and Soil Science Graduate Student Council"/>
    <hyperlink ref="A27" location="RGA!A1" display="Rawls Graduate Association"/>
    <hyperlink ref="A29" location="'SA-TIEHH'!A1" display="Student Association of the Institute of Environmenta and Human Health"/>
    <hyperlink ref="A30" location="SCAMS!A1" display="Student Chapter of the American Meteorological Society at TTU"/>
    <hyperlink ref="A31" location="ASM!A1" display="Tech American Society for Microbiology"/>
    <hyperlink ref="A33" location="Misc!A1" display="Miscellaneous Funding"/>
    <hyperlink ref="A34" location="Cont!A1" display="Contingency Funding"/>
    <hyperlink ref="A5" location="AEGSA!A1" display="Agricultural Economics Graduate Student Organization"/>
    <hyperlink ref="A10" location="CEHLC!A1" display="Cefiro Enlace Hispano Literario y Cultural"/>
    <hyperlink ref="A11" location="CEGSA!A1" display="Chemical Engineering Graduate Student Association"/>
    <hyperlink ref="A16" location="FSS!A1" display="Frensic Science Society"/>
    <hyperlink ref="A24" location="PGSC!A1" display="Philosophy Graduate Student Council"/>
    <hyperlink ref="A26" location="PAGA!A1" display="Public Administration Graduate Association"/>
    <hyperlink ref="A14" location="EGSO!A1" display="Education Graduate Students Organization"/>
  </hyperlinks>
  <pageMargins left="0.75" right="0.75" top="1" bottom="1" header="0.5" footer="0.5"/>
  <pageSetup scale="83" orientation="landscape" horizontalDpi="4294967292" verticalDpi="4294967292" r:id="rId1"/>
  <ignoredErrors>
    <ignoredError sqref="F2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14" t="s">
        <v>13</v>
      </c>
    </row>
    <row r="5" spans="1:3" x14ac:dyDescent="0.25">
      <c r="A5" s="3" t="s">
        <v>29</v>
      </c>
      <c r="B5" s="2">
        <f>'Total Orgs'!B13</f>
        <v>800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800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41782</v>
      </c>
      <c r="B11" s="2">
        <v>800</v>
      </c>
      <c r="C11" t="s">
        <v>277</v>
      </c>
    </row>
    <row r="12" spans="1:3" x14ac:dyDescent="0.25">
      <c r="C12" t="s">
        <v>113</v>
      </c>
    </row>
    <row r="13" spans="1:3" x14ac:dyDescent="0.25">
      <c r="C13" t="s">
        <v>279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28</v>
      </c>
      <c r="B1" s="2"/>
    </row>
    <row r="2" spans="1:3" x14ac:dyDescent="0.25">
      <c r="A2" s="3"/>
      <c r="B2" s="2"/>
    </row>
    <row r="3" spans="1:3" x14ac:dyDescent="0.25">
      <c r="A3" s="4" t="s">
        <v>47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Orgs'!B14</f>
        <v>1000</v>
      </c>
    </row>
    <row r="6" spans="1:3" x14ac:dyDescent="0.25">
      <c r="A6" s="3" t="s">
        <v>2</v>
      </c>
      <c r="B6" s="2"/>
    </row>
    <row r="7" spans="1:3" x14ac:dyDescent="0.25">
      <c r="A7" s="3" t="s">
        <v>3</v>
      </c>
      <c r="B7" s="2">
        <f>SUM(B11:B122)</f>
        <v>980</v>
      </c>
    </row>
    <row r="8" spans="1:3" x14ac:dyDescent="0.25">
      <c r="A8" s="3" t="s">
        <v>30</v>
      </c>
      <c r="B8" s="2">
        <f>B5+B6-B7</f>
        <v>20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41758</v>
      </c>
      <c r="B11">
        <v>780</v>
      </c>
      <c r="C11" t="s">
        <v>252</v>
      </c>
    </row>
    <row r="12" spans="1:3" x14ac:dyDescent="0.25">
      <c r="C12" t="s">
        <v>253</v>
      </c>
    </row>
    <row r="13" spans="1:3" x14ac:dyDescent="0.25">
      <c r="C13" t="s">
        <v>254</v>
      </c>
    </row>
    <row r="14" spans="1:3" x14ac:dyDescent="0.25">
      <c r="A14" s="3">
        <v>41771</v>
      </c>
      <c r="B14">
        <v>100</v>
      </c>
      <c r="C14" t="s">
        <v>252</v>
      </c>
    </row>
    <row r="15" spans="1:3" x14ac:dyDescent="0.25">
      <c r="C15" t="s">
        <v>253</v>
      </c>
    </row>
    <row r="16" spans="1:3" x14ac:dyDescent="0.25">
      <c r="C16" t="s">
        <v>265</v>
      </c>
    </row>
    <row r="17" spans="1:3" x14ac:dyDescent="0.25">
      <c r="A17" s="3">
        <v>41796</v>
      </c>
      <c r="B17">
        <v>100</v>
      </c>
      <c r="C17" t="s">
        <v>252</v>
      </c>
    </row>
    <row r="18" spans="1:3" x14ac:dyDescent="0.25">
      <c r="C18" t="s">
        <v>253</v>
      </c>
    </row>
    <row r="19" spans="1:3" x14ac:dyDescent="0.25">
      <c r="C19" t="s">
        <v>291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14" t="s">
        <v>39</v>
      </c>
    </row>
    <row r="5" spans="1:3" x14ac:dyDescent="0.25">
      <c r="A5" s="3" t="s">
        <v>29</v>
      </c>
      <c r="B5" s="2">
        <f>'Total Orgs'!B15</f>
        <v>487.5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30</v>
      </c>
      <c r="B8" s="2">
        <f>B5+B6-B7</f>
        <v>487.5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.75" x14ac:dyDescent="0.25"/>
  <cols>
    <col min="1" max="1" width="20.75" bestFit="1" customWidth="1"/>
  </cols>
  <sheetData>
    <row r="1" spans="1:3" x14ac:dyDescent="0.25">
      <c r="A1" s="7" t="s">
        <v>28</v>
      </c>
      <c r="B1" s="2"/>
    </row>
    <row r="2" spans="1:3" x14ac:dyDescent="0.25">
      <c r="A2" s="3"/>
      <c r="B2" s="2"/>
    </row>
    <row r="3" spans="1:3" x14ac:dyDescent="0.25">
      <c r="A3" s="4" t="s">
        <v>45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Orgs'!B16</f>
        <v>212.5</v>
      </c>
    </row>
    <row r="6" spans="1:3" x14ac:dyDescent="0.25">
      <c r="A6" s="3" t="s">
        <v>2</v>
      </c>
      <c r="B6" s="2"/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30</v>
      </c>
      <c r="B8" s="2">
        <f>B5+B6-B7</f>
        <v>212.5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14</v>
      </c>
    </row>
    <row r="5" spans="1:3" x14ac:dyDescent="0.25">
      <c r="A5" s="3" t="s">
        <v>29</v>
      </c>
      <c r="B5" s="2">
        <f>'Total Orgs'!B17</f>
        <v>1225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1225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41739</v>
      </c>
      <c r="B11" s="2">
        <v>1225</v>
      </c>
      <c r="C11" t="s">
        <v>233</v>
      </c>
    </row>
    <row r="12" spans="1:3" x14ac:dyDescent="0.25">
      <c r="C12" t="s">
        <v>234</v>
      </c>
    </row>
    <row r="13" spans="1:3" x14ac:dyDescent="0.25">
      <c r="C13" t="s">
        <v>235</v>
      </c>
    </row>
    <row r="14" spans="1:3" x14ac:dyDescent="0.25">
      <c r="C14" t="s">
        <v>236</v>
      </c>
    </row>
    <row r="15" spans="1:3" x14ac:dyDescent="0.25">
      <c r="C15" t="s">
        <v>237</v>
      </c>
    </row>
    <row r="16" spans="1:3" x14ac:dyDescent="0.25">
      <c r="C16" t="s">
        <v>239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15</v>
      </c>
    </row>
    <row r="5" spans="1:3" x14ac:dyDescent="0.25">
      <c r="A5" s="3" t="s">
        <v>29</v>
      </c>
      <c r="B5" s="2">
        <f>'Total Orgs'!B18</f>
        <v>475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475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41775</v>
      </c>
      <c r="B11" s="2">
        <v>475</v>
      </c>
      <c r="C11" t="s">
        <v>269</v>
      </c>
    </row>
    <row r="12" spans="1:3" x14ac:dyDescent="0.25">
      <c r="C12" t="s">
        <v>113</v>
      </c>
    </row>
    <row r="13" spans="1:3" x14ac:dyDescent="0.25">
      <c r="C13" t="s">
        <v>270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16</v>
      </c>
    </row>
    <row r="5" spans="1:3" x14ac:dyDescent="0.25">
      <c r="A5" s="3" t="s">
        <v>29</v>
      </c>
      <c r="B5" s="2">
        <f>'Total Orgs'!B19</f>
        <v>1112.5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SUM(B11:B121)</f>
        <v>972.60000000000014</v>
      </c>
    </row>
    <row r="8" spans="1:3" x14ac:dyDescent="0.25">
      <c r="A8" s="3" t="s">
        <v>30</v>
      </c>
      <c r="B8" s="2">
        <f>B5+B6-B7</f>
        <v>139.89999999999986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41676</v>
      </c>
      <c r="B11" s="2">
        <v>60.33</v>
      </c>
      <c r="C11" t="s">
        <v>178</v>
      </c>
    </row>
    <row r="12" spans="1:3" x14ac:dyDescent="0.25">
      <c r="C12" t="s">
        <v>103</v>
      </c>
    </row>
    <row r="13" spans="1:3" x14ac:dyDescent="0.25">
      <c r="C13" t="s">
        <v>135</v>
      </c>
    </row>
    <row r="14" spans="1:3" x14ac:dyDescent="0.25">
      <c r="A14" s="3">
        <v>41698</v>
      </c>
      <c r="B14" s="2">
        <v>620.95000000000005</v>
      </c>
      <c r="C14" t="s">
        <v>197</v>
      </c>
    </row>
    <row r="15" spans="1:3" x14ac:dyDescent="0.25">
      <c r="C15" t="s">
        <v>52</v>
      </c>
    </row>
    <row r="16" spans="1:3" x14ac:dyDescent="0.25">
      <c r="C16" t="s">
        <v>198</v>
      </c>
    </row>
    <row r="17" spans="1:3" x14ac:dyDescent="0.25">
      <c r="A17" s="3">
        <v>41698</v>
      </c>
      <c r="B17" s="2">
        <v>30.24</v>
      </c>
      <c r="C17" t="s">
        <v>199</v>
      </c>
    </row>
    <row r="18" spans="1:3" x14ac:dyDescent="0.25">
      <c r="C18" t="s">
        <v>113</v>
      </c>
    </row>
    <row r="19" spans="1:3" x14ac:dyDescent="0.25">
      <c r="C19" t="s">
        <v>200</v>
      </c>
    </row>
    <row r="20" spans="1:3" x14ac:dyDescent="0.25">
      <c r="A20" s="3">
        <v>41863</v>
      </c>
      <c r="B20" s="2">
        <v>261.08</v>
      </c>
      <c r="C20" t="s">
        <v>215</v>
      </c>
    </row>
    <row r="21" spans="1:3" x14ac:dyDescent="0.25">
      <c r="C21" t="s">
        <v>52</v>
      </c>
    </row>
    <row r="22" spans="1:3" x14ac:dyDescent="0.25">
      <c r="C22" t="s">
        <v>341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17</v>
      </c>
    </row>
    <row r="5" spans="1:3" x14ac:dyDescent="0.25">
      <c r="A5" s="3" t="s">
        <v>29</v>
      </c>
      <c r="B5" s="2">
        <f>'Total Orgs'!B20</f>
        <v>787.5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787.5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41701</v>
      </c>
      <c r="B11" s="2">
        <v>524.95000000000005</v>
      </c>
      <c r="C11" t="s">
        <v>201</v>
      </c>
    </row>
    <row r="12" spans="1:3" x14ac:dyDescent="0.25">
      <c r="C12" t="s">
        <v>202</v>
      </c>
    </row>
    <row r="13" spans="1:3" x14ac:dyDescent="0.25">
      <c r="C13" t="s">
        <v>238</v>
      </c>
    </row>
    <row r="14" spans="1:3" x14ac:dyDescent="0.25">
      <c r="C14" t="s">
        <v>203</v>
      </c>
    </row>
    <row r="15" spans="1:3" x14ac:dyDescent="0.25">
      <c r="C15" t="s">
        <v>204</v>
      </c>
    </row>
    <row r="16" spans="1:3" x14ac:dyDescent="0.25">
      <c r="C16" t="s">
        <v>205</v>
      </c>
    </row>
    <row r="17" spans="1:3" x14ac:dyDescent="0.25">
      <c r="C17" t="s">
        <v>217</v>
      </c>
    </row>
    <row r="18" spans="1:3" x14ac:dyDescent="0.25">
      <c r="A18" s="3">
        <v>41843</v>
      </c>
      <c r="B18" s="2">
        <v>262.55</v>
      </c>
      <c r="C18" t="s">
        <v>319</v>
      </c>
    </row>
    <row r="19" spans="1:3" x14ac:dyDescent="0.25">
      <c r="C19" t="s">
        <v>52</v>
      </c>
    </row>
    <row r="20" spans="1:3" x14ac:dyDescent="0.25">
      <c r="C20" t="s">
        <v>320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3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18</v>
      </c>
    </row>
    <row r="5" spans="1:3" x14ac:dyDescent="0.25">
      <c r="A5" s="3" t="s">
        <v>29</v>
      </c>
      <c r="B5" s="2">
        <f>'Total Orgs'!B21</f>
        <v>1864.83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SUM(B11:B121)</f>
        <v>1852.44</v>
      </c>
    </row>
    <row r="8" spans="1:3" x14ac:dyDescent="0.25">
      <c r="A8" s="3" t="s">
        <v>30</v>
      </c>
      <c r="B8" s="2">
        <f>B5+B6-B7</f>
        <v>12.389999999999873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41521</v>
      </c>
      <c r="B11" s="2">
        <v>109</v>
      </c>
      <c r="C11" t="s">
        <v>51</v>
      </c>
    </row>
    <row r="12" spans="1:3" x14ac:dyDescent="0.25">
      <c r="C12" t="s">
        <v>52</v>
      </c>
    </row>
    <row r="13" spans="1:3" x14ac:dyDescent="0.25">
      <c r="C13" t="s">
        <v>53</v>
      </c>
    </row>
    <row r="14" spans="1:3" x14ac:dyDescent="0.25">
      <c r="A14" s="3">
        <v>41521</v>
      </c>
      <c r="B14" s="2">
        <v>459.8</v>
      </c>
      <c r="C14" t="s">
        <v>54</v>
      </c>
    </row>
    <row r="15" spans="1:3" x14ac:dyDescent="0.25">
      <c r="C15" t="s">
        <v>52</v>
      </c>
    </row>
    <row r="16" spans="1:3" x14ac:dyDescent="0.25">
      <c r="C16" t="s">
        <v>55</v>
      </c>
    </row>
    <row r="17" spans="1:3" x14ac:dyDescent="0.25">
      <c r="A17" s="3">
        <v>41641</v>
      </c>
      <c r="B17" s="2">
        <v>200</v>
      </c>
      <c r="C17" t="s">
        <v>150</v>
      </c>
    </row>
    <row r="18" spans="1:3" x14ac:dyDescent="0.25">
      <c r="C18" t="s">
        <v>52</v>
      </c>
    </row>
    <row r="19" spans="1:3" x14ac:dyDescent="0.25">
      <c r="C19" t="s">
        <v>151</v>
      </c>
    </row>
    <row r="20" spans="1:3" x14ac:dyDescent="0.25">
      <c r="A20" s="3">
        <v>41653</v>
      </c>
      <c r="B20" s="2">
        <v>657.1</v>
      </c>
      <c r="C20" t="s">
        <v>157</v>
      </c>
    </row>
    <row r="21" spans="1:3" x14ac:dyDescent="0.25">
      <c r="C21" t="s">
        <v>158</v>
      </c>
    </row>
    <row r="22" spans="1:3" x14ac:dyDescent="0.25">
      <c r="C22" t="s">
        <v>159</v>
      </c>
    </row>
    <row r="23" spans="1:3" x14ac:dyDescent="0.25">
      <c r="C23" t="s">
        <v>160</v>
      </c>
    </row>
    <row r="24" spans="1:3" x14ac:dyDescent="0.25">
      <c r="C24" t="s">
        <v>161</v>
      </c>
    </row>
    <row r="25" spans="1:3" x14ac:dyDescent="0.25">
      <c r="C25" t="s">
        <v>175</v>
      </c>
    </row>
    <row r="26" spans="1:3" x14ac:dyDescent="0.25">
      <c r="A26" s="3">
        <v>41782</v>
      </c>
      <c r="B26" s="2">
        <v>171.37</v>
      </c>
      <c r="C26" t="s">
        <v>283</v>
      </c>
    </row>
    <row r="27" spans="1:3" x14ac:dyDescent="0.25">
      <c r="C27" t="s">
        <v>284</v>
      </c>
    </row>
    <row r="28" spans="1:3" x14ac:dyDescent="0.25">
      <c r="C28" t="s">
        <v>285</v>
      </c>
    </row>
    <row r="29" spans="1:3" x14ac:dyDescent="0.25">
      <c r="C29" t="s">
        <v>290</v>
      </c>
    </row>
    <row r="30" spans="1:3" x14ac:dyDescent="0.25">
      <c r="C30" t="s">
        <v>298</v>
      </c>
    </row>
    <row r="31" spans="1:3" x14ac:dyDescent="0.25">
      <c r="A31" s="3">
        <v>41814</v>
      </c>
      <c r="B31" s="2">
        <v>36.99</v>
      </c>
      <c r="C31" t="s">
        <v>301</v>
      </c>
    </row>
    <row r="32" spans="1:3" x14ac:dyDescent="0.25">
      <c r="C32" t="s">
        <v>113</v>
      </c>
    </row>
    <row r="33" spans="1:3" x14ac:dyDescent="0.25">
      <c r="C33" t="s">
        <v>303</v>
      </c>
    </row>
    <row r="34" spans="1:3" x14ac:dyDescent="0.25">
      <c r="A34" s="3">
        <v>41859</v>
      </c>
      <c r="B34" s="2">
        <v>218.18</v>
      </c>
      <c r="C34" t="s">
        <v>333</v>
      </c>
    </row>
    <row r="35" spans="1:3" x14ac:dyDescent="0.25">
      <c r="C35" t="s">
        <v>113</v>
      </c>
    </row>
    <row r="36" spans="1:3" x14ac:dyDescent="0.25">
      <c r="C36" t="s">
        <v>334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19</v>
      </c>
    </row>
    <row r="5" spans="1:3" x14ac:dyDescent="0.25">
      <c r="A5" s="3" t="s">
        <v>29</v>
      </c>
      <c r="B5" s="2">
        <f>'Total Orgs'!B22</f>
        <v>662.5</v>
      </c>
    </row>
    <row r="6" spans="1:3" x14ac:dyDescent="0.25">
      <c r="A6" s="3" t="s">
        <v>2</v>
      </c>
      <c r="B6" s="2">
        <v>162</v>
      </c>
    </row>
    <row r="7" spans="1:3" x14ac:dyDescent="0.25">
      <c r="A7" s="3" t="s">
        <v>3</v>
      </c>
      <c r="B7" s="2">
        <f>SUM(B11:B120)</f>
        <v>813.03</v>
      </c>
    </row>
    <row r="8" spans="1:3" x14ac:dyDescent="0.25">
      <c r="A8" s="3" t="s">
        <v>30</v>
      </c>
      <c r="B8" s="2">
        <f>B5+B6-B7</f>
        <v>11.470000000000027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41684</v>
      </c>
      <c r="B11" s="2">
        <v>220</v>
      </c>
      <c r="C11" t="s">
        <v>185</v>
      </c>
    </row>
    <row r="12" spans="1:3" x14ac:dyDescent="0.25">
      <c r="C12" t="s">
        <v>186</v>
      </c>
    </row>
    <row r="13" spans="1:3" x14ac:dyDescent="0.25">
      <c r="C13" t="s">
        <v>187</v>
      </c>
    </row>
    <row r="14" spans="1:3" x14ac:dyDescent="0.25">
      <c r="A14" s="3">
        <v>41684</v>
      </c>
      <c r="B14" s="2">
        <v>90.95</v>
      </c>
      <c r="C14" t="s">
        <v>188</v>
      </c>
    </row>
    <row r="15" spans="1:3" x14ac:dyDescent="0.25">
      <c r="C15" t="s">
        <v>186</v>
      </c>
    </row>
    <row r="16" spans="1:3" x14ac:dyDescent="0.25">
      <c r="C16" t="s">
        <v>189</v>
      </c>
    </row>
    <row r="17" spans="1:3" x14ac:dyDescent="0.25">
      <c r="A17" s="3">
        <v>41745</v>
      </c>
      <c r="B17" s="2">
        <v>50.12</v>
      </c>
      <c r="C17" t="s">
        <v>241</v>
      </c>
    </row>
    <row r="18" spans="1:3" x14ac:dyDescent="0.25">
      <c r="C18" t="s">
        <v>242</v>
      </c>
    </row>
    <row r="19" spans="1:3" x14ac:dyDescent="0.25">
      <c r="C19" t="s">
        <v>113</v>
      </c>
    </row>
    <row r="20" spans="1:3" x14ac:dyDescent="0.25">
      <c r="C20" t="s">
        <v>243</v>
      </c>
    </row>
    <row r="21" spans="1:3" x14ac:dyDescent="0.25">
      <c r="A21" s="3">
        <v>41775</v>
      </c>
      <c r="B21" s="2">
        <v>360</v>
      </c>
      <c r="C21" t="s">
        <v>271</v>
      </c>
    </row>
    <row r="22" spans="1:3" x14ac:dyDescent="0.25">
      <c r="C22" t="s">
        <v>113</v>
      </c>
    </row>
    <row r="23" spans="1:3" x14ac:dyDescent="0.25">
      <c r="C23" t="s">
        <v>272</v>
      </c>
    </row>
    <row r="24" spans="1:3" x14ac:dyDescent="0.25">
      <c r="A24" s="3">
        <v>41859</v>
      </c>
      <c r="B24" s="2">
        <v>91.96</v>
      </c>
      <c r="C24" t="s">
        <v>331</v>
      </c>
    </row>
    <row r="25" spans="1:3" x14ac:dyDescent="0.25">
      <c r="C25" t="s">
        <v>113</v>
      </c>
    </row>
    <row r="26" spans="1:3" x14ac:dyDescent="0.25">
      <c r="C26" t="s">
        <v>332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6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38</v>
      </c>
    </row>
    <row r="5" spans="1:3" x14ac:dyDescent="0.25">
      <c r="A5" s="3" t="s">
        <v>29</v>
      </c>
      <c r="B5" s="2">
        <f>'Total Orgs'!B5</f>
        <v>392.5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355.29</v>
      </c>
    </row>
    <row r="8" spans="1:3" x14ac:dyDescent="0.25">
      <c r="A8" s="3" t="s">
        <v>30</v>
      </c>
      <c r="B8" s="2">
        <f>B5+B6-B7</f>
        <v>37.20999999999998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41863</v>
      </c>
      <c r="B11" s="2">
        <v>355.29</v>
      </c>
      <c r="C11" t="s">
        <v>339</v>
      </c>
    </row>
    <row r="12" spans="1:3" x14ac:dyDescent="0.25">
      <c r="C12" t="s">
        <v>52</v>
      </c>
    </row>
    <row r="13" spans="1:3" x14ac:dyDescent="0.25">
      <c r="C13" t="s">
        <v>340</v>
      </c>
    </row>
    <row r="46" spans="3:3" x14ac:dyDescent="0.25">
      <c r="C46" s="3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3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20</v>
      </c>
    </row>
    <row r="5" spans="1:3" x14ac:dyDescent="0.25">
      <c r="A5" s="3" t="s">
        <v>29</v>
      </c>
      <c r="B5" s="2">
        <f>'Total Orgs'!B23</f>
        <v>1337.5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SUM(B11:B121)</f>
        <v>1266.06</v>
      </c>
    </row>
    <row r="8" spans="1:3" x14ac:dyDescent="0.25">
      <c r="A8" s="3" t="s">
        <v>30</v>
      </c>
      <c r="B8" s="2">
        <f>B5+B6-B7</f>
        <v>71.440000000000055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41570</v>
      </c>
      <c r="B11" s="2">
        <v>144.96</v>
      </c>
      <c r="C11" t="s">
        <v>116</v>
      </c>
    </row>
    <row r="12" spans="1:3" x14ac:dyDescent="0.25">
      <c r="C12" t="s">
        <v>117</v>
      </c>
    </row>
    <row r="13" spans="1:3" x14ac:dyDescent="0.25">
      <c r="C13" t="s">
        <v>89</v>
      </c>
    </row>
    <row r="14" spans="1:3" x14ac:dyDescent="0.25">
      <c r="C14" t="s">
        <v>118</v>
      </c>
    </row>
    <row r="15" spans="1:3" x14ac:dyDescent="0.25">
      <c r="C15" t="s">
        <v>119</v>
      </c>
    </row>
    <row r="16" spans="1:3" x14ac:dyDescent="0.25">
      <c r="C16" t="s">
        <v>122</v>
      </c>
    </row>
    <row r="17" spans="1:3" x14ac:dyDescent="0.25">
      <c r="A17" s="3">
        <v>41570</v>
      </c>
      <c r="B17" s="2">
        <v>272.63</v>
      </c>
      <c r="C17" t="s">
        <v>120</v>
      </c>
    </row>
    <row r="18" spans="1:3" x14ac:dyDescent="0.25">
      <c r="C18" t="s">
        <v>113</v>
      </c>
    </row>
    <row r="19" spans="1:3" x14ac:dyDescent="0.25">
      <c r="C19" t="s">
        <v>121</v>
      </c>
    </row>
    <row r="20" spans="1:3" x14ac:dyDescent="0.25">
      <c r="A20" s="3">
        <v>41782</v>
      </c>
      <c r="B20" s="2">
        <v>22.5</v>
      </c>
      <c r="C20" t="s">
        <v>280</v>
      </c>
    </row>
    <row r="21" spans="1:3" x14ac:dyDescent="0.25">
      <c r="C21" t="s">
        <v>281</v>
      </c>
    </row>
    <row r="22" spans="1:3" x14ac:dyDescent="0.25">
      <c r="C22" t="s">
        <v>113</v>
      </c>
    </row>
    <row r="23" spans="1:3" x14ac:dyDescent="0.25">
      <c r="C23" t="s">
        <v>282</v>
      </c>
    </row>
    <row r="24" spans="1:3" x14ac:dyDescent="0.25">
      <c r="A24" s="3">
        <v>41782</v>
      </c>
      <c r="B24" s="2">
        <v>76.17</v>
      </c>
      <c r="C24" t="s">
        <v>286</v>
      </c>
    </row>
    <row r="25" spans="1:3" x14ac:dyDescent="0.25">
      <c r="C25" t="s">
        <v>287</v>
      </c>
    </row>
    <row r="26" spans="1:3" x14ac:dyDescent="0.25">
      <c r="C26" t="s">
        <v>288</v>
      </c>
    </row>
    <row r="27" spans="1:3" x14ac:dyDescent="0.25">
      <c r="C27" s="36">
        <v>41790</v>
      </c>
    </row>
    <row r="28" spans="1:3" x14ac:dyDescent="0.25">
      <c r="C28" t="s">
        <v>289</v>
      </c>
    </row>
    <row r="29" spans="1:3" x14ac:dyDescent="0.25">
      <c r="C29" t="s">
        <v>296</v>
      </c>
    </row>
    <row r="30" spans="1:3" x14ac:dyDescent="0.25">
      <c r="A30" s="3">
        <v>41859</v>
      </c>
      <c r="B30" s="2">
        <v>749.8</v>
      </c>
      <c r="C30" t="s">
        <v>317</v>
      </c>
    </row>
    <row r="31" spans="1:3" x14ac:dyDescent="0.25">
      <c r="C31" t="s">
        <v>113</v>
      </c>
    </row>
    <row r="32" spans="1:3" x14ac:dyDescent="0.25">
      <c r="C32" t="s">
        <v>329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31.375" bestFit="1" customWidth="1"/>
    <col min="3" max="3" width="36.125" customWidth="1"/>
  </cols>
  <sheetData>
    <row r="1" spans="1:3" x14ac:dyDescent="0.25">
      <c r="A1" s="7" t="s">
        <v>28</v>
      </c>
      <c r="B1" s="2"/>
    </row>
    <row r="2" spans="1:3" x14ac:dyDescent="0.25">
      <c r="A2" s="3"/>
      <c r="B2" s="2"/>
    </row>
    <row r="3" spans="1:3" x14ac:dyDescent="0.25">
      <c r="A3" s="4" t="s">
        <v>48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Orgs'!B24</f>
        <v>1050</v>
      </c>
    </row>
    <row r="6" spans="1:3" x14ac:dyDescent="0.25">
      <c r="A6" s="3" t="s">
        <v>2</v>
      </c>
      <c r="B6" s="2">
        <v>250</v>
      </c>
    </row>
    <row r="7" spans="1:3" x14ac:dyDescent="0.25">
      <c r="A7" s="3" t="s">
        <v>3</v>
      </c>
      <c r="B7" s="2">
        <f>SUM(B11:B120)</f>
        <v>1151</v>
      </c>
    </row>
    <row r="8" spans="1:3" x14ac:dyDescent="0.25">
      <c r="A8" s="3" t="s">
        <v>30</v>
      </c>
      <c r="B8" s="2">
        <f>B5+B6-B7</f>
        <v>149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41726</v>
      </c>
      <c r="B11">
        <v>1151</v>
      </c>
      <c r="C11" t="s">
        <v>220</v>
      </c>
    </row>
    <row r="12" spans="1:3" x14ac:dyDescent="0.25">
      <c r="C12" t="s">
        <v>52</v>
      </c>
    </row>
    <row r="13" spans="1:3" x14ac:dyDescent="0.25">
      <c r="C13" t="s">
        <v>221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23</v>
      </c>
    </row>
    <row r="5" spans="1:3" x14ac:dyDescent="0.25">
      <c r="A5" s="3" t="s">
        <v>29</v>
      </c>
      <c r="B5" s="2">
        <f>'Total Orgs'!B25</f>
        <v>127.5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100</v>
      </c>
    </row>
    <row r="8" spans="1:3" x14ac:dyDescent="0.25">
      <c r="A8" s="3" t="s">
        <v>30</v>
      </c>
      <c r="B8" s="2">
        <f>B5+B6-B7</f>
        <v>27.5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41738</v>
      </c>
      <c r="B11" s="2">
        <v>100</v>
      </c>
      <c r="C11" t="s">
        <v>226</v>
      </c>
    </row>
    <row r="12" spans="1:3" x14ac:dyDescent="0.25">
      <c r="C12" t="s">
        <v>113</v>
      </c>
    </row>
    <row r="13" spans="1:3" x14ac:dyDescent="0.25">
      <c r="C13" t="s">
        <v>227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.75" x14ac:dyDescent="0.25"/>
  <cols>
    <col min="1" max="1" width="20" customWidth="1"/>
    <col min="2" max="2" width="11" customWidth="1"/>
    <col min="3" max="3" width="31.375" customWidth="1"/>
  </cols>
  <sheetData>
    <row r="1" spans="1:5" x14ac:dyDescent="0.25">
      <c r="A1" s="7" t="s">
        <v>28</v>
      </c>
      <c r="B1" s="2"/>
    </row>
    <row r="2" spans="1:5" x14ac:dyDescent="0.25">
      <c r="A2" s="3"/>
      <c r="B2" s="2"/>
    </row>
    <row r="3" spans="1:5" x14ac:dyDescent="0.25">
      <c r="A3" s="4" t="s">
        <v>49</v>
      </c>
      <c r="B3" s="2"/>
    </row>
    <row r="4" spans="1:5" x14ac:dyDescent="0.25">
      <c r="A4" s="3"/>
      <c r="B4" s="2"/>
    </row>
    <row r="5" spans="1:5" x14ac:dyDescent="0.25">
      <c r="A5" s="3" t="s">
        <v>29</v>
      </c>
      <c r="B5" s="2">
        <v>750</v>
      </c>
      <c r="C5" s="31"/>
      <c r="D5" s="31"/>
    </row>
    <row r="6" spans="1:5" x14ac:dyDescent="0.25">
      <c r="A6" s="3" t="s">
        <v>2</v>
      </c>
      <c r="B6" s="2"/>
      <c r="C6" s="31"/>
      <c r="D6" s="31"/>
    </row>
    <row r="7" spans="1:5" ht="31.5" x14ac:dyDescent="0.25">
      <c r="A7" s="33" t="s">
        <v>142</v>
      </c>
      <c r="B7" s="32">
        <v>-249.75</v>
      </c>
      <c r="C7" s="30" t="s">
        <v>144</v>
      </c>
      <c r="D7" s="30"/>
    </row>
    <row r="8" spans="1:5" x14ac:dyDescent="0.25">
      <c r="A8" s="3" t="s">
        <v>3</v>
      </c>
      <c r="B8" s="2">
        <f>SUM(B12:B121)</f>
        <v>0</v>
      </c>
    </row>
    <row r="9" spans="1:5" x14ac:dyDescent="0.25">
      <c r="A9" s="3" t="s">
        <v>30</v>
      </c>
      <c r="B9" s="2">
        <f>B5+B7+B6-B8</f>
        <v>500.25</v>
      </c>
    </row>
    <row r="10" spans="1:5" x14ac:dyDescent="0.25">
      <c r="A10" s="3"/>
      <c r="B10" s="2"/>
    </row>
    <row r="11" spans="1:5" x14ac:dyDescent="0.25">
      <c r="A11" s="5" t="s">
        <v>31</v>
      </c>
      <c r="B11" s="6" t="s">
        <v>32</v>
      </c>
      <c r="C11" s="1" t="s">
        <v>33</v>
      </c>
    </row>
    <row r="12" spans="1:5" x14ac:dyDescent="0.25">
      <c r="A12" s="3">
        <v>41563</v>
      </c>
      <c r="B12" s="2">
        <v>61.5</v>
      </c>
      <c r="C12" t="s">
        <v>109</v>
      </c>
    </row>
    <row r="13" spans="1:5" x14ac:dyDescent="0.25">
      <c r="A13" s="3"/>
      <c r="B13" s="2"/>
      <c r="C13" t="s">
        <v>52</v>
      </c>
    </row>
    <row r="14" spans="1:5" x14ac:dyDescent="0.25">
      <c r="A14" s="3"/>
      <c r="B14" s="2"/>
      <c r="C14" t="s">
        <v>110</v>
      </c>
    </row>
    <row r="15" spans="1:5" x14ac:dyDescent="0.25">
      <c r="C15" t="s">
        <v>141</v>
      </c>
    </row>
    <row r="16" spans="1:5" x14ac:dyDescent="0.25">
      <c r="A16" s="3">
        <v>41613</v>
      </c>
      <c r="C16" s="20" t="s">
        <v>143</v>
      </c>
      <c r="D16" s="20"/>
      <c r="E16" s="20"/>
    </row>
    <row r="17" spans="1:3" x14ac:dyDescent="0.25">
      <c r="A17" s="3">
        <v>41837</v>
      </c>
      <c r="B17">
        <v>-61.5</v>
      </c>
      <c r="C17" t="s">
        <v>311</v>
      </c>
    </row>
    <row r="18" spans="1:3" x14ac:dyDescent="0.25">
      <c r="C18" t="s">
        <v>312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2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21</v>
      </c>
    </row>
    <row r="5" spans="1:3" x14ac:dyDescent="0.25">
      <c r="A5" s="3" t="s">
        <v>29</v>
      </c>
      <c r="B5" s="2">
        <f>'Total Orgs'!B27</f>
        <v>4875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SUM(B11:B122)</f>
        <v>4875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41562</v>
      </c>
      <c r="B11" s="2">
        <v>2000</v>
      </c>
      <c r="C11" t="s">
        <v>105</v>
      </c>
    </row>
    <row r="12" spans="1:3" x14ac:dyDescent="0.25">
      <c r="C12" t="s">
        <v>106</v>
      </c>
    </row>
    <row r="13" spans="1:3" x14ac:dyDescent="0.25">
      <c r="C13" t="s">
        <v>107</v>
      </c>
    </row>
    <row r="14" spans="1:3" x14ac:dyDescent="0.25">
      <c r="C14" t="s">
        <v>108</v>
      </c>
    </row>
    <row r="15" spans="1:3" x14ac:dyDescent="0.25">
      <c r="C15" t="s">
        <v>123</v>
      </c>
    </row>
    <row r="16" spans="1:3" x14ac:dyDescent="0.25">
      <c r="A16" s="3">
        <v>41592</v>
      </c>
      <c r="B16" s="2">
        <v>23.47</v>
      </c>
      <c r="C16" t="s">
        <v>136</v>
      </c>
    </row>
    <row r="17" spans="1:3" x14ac:dyDescent="0.25">
      <c r="C17" t="s">
        <v>113</v>
      </c>
    </row>
    <row r="18" spans="1:3" x14ac:dyDescent="0.25">
      <c r="C18" t="s">
        <v>153</v>
      </c>
    </row>
    <row r="19" spans="1:3" x14ac:dyDescent="0.25">
      <c r="A19" s="3">
        <v>41695</v>
      </c>
      <c r="B19" s="2">
        <v>0</v>
      </c>
      <c r="C19" t="s">
        <v>194</v>
      </c>
    </row>
    <row r="20" spans="1:3" x14ac:dyDescent="0.25">
      <c r="C20" t="s">
        <v>106</v>
      </c>
    </row>
    <row r="21" spans="1:3" x14ac:dyDescent="0.25">
      <c r="C21" t="s">
        <v>195</v>
      </c>
    </row>
    <row r="22" spans="1:3" x14ac:dyDescent="0.25">
      <c r="C22" t="s">
        <v>196</v>
      </c>
    </row>
    <row r="23" spans="1:3" x14ac:dyDescent="0.25">
      <c r="C23" t="s">
        <v>240</v>
      </c>
    </row>
    <row r="24" spans="1:3" x14ac:dyDescent="0.25">
      <c r="A24" s="3">
        <v>41745</v>
      </c>
      <c r="B24" s="2">
        <v>2091</v>
      </c>
      <c r="C24" t="s">
        <v>245</v>
      </c>
    </row>
    <row r="25" spans="1:3" x14ac:dyDescent="0.25">
      <c r="C25" t="s">
        <v>113</v>
      </c>
    </row>
    <row r="26" spans="1:3" x14ac:dyDescent="0.25">
      <c r="C26" t="s">
        <v>246</v>
      </c>
    </row>
    <row r="27" spans="1:3" x14ac:dyDescent="0.25">
      <c r="A27" s="3">
        <v>41761</v>
      </c>
      <c r="B27" s="2">
        <v>760.53</v>
      </c>
      <c r="C27" t="s">
        <v>262</v>
      </c>
    </row>
    <row r="28" spans="1:3" x14ac:dyDescent="0.25">
      <c r="C28" t="s">
        <v>113</v>
      </c>
    </row>
    <row r="29" spans="1:3" x14ac:dyDescent="0.25">
      <c r="C29" t="s">
        <v>263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7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40</v>
      </c>
    </row>
    <row r="5" spans="1:3" x14ac:dyDescent="0.25">
      <c r="A5" s="3" t="s">
        <v>29</v>
      </c>
      <c r="B5" s="2">
        <f>'Total Orgs'!B28</f>
        <v>9475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SUM(B11:B123)</f>
        <v>8788.6199999999972</v>
      </c>
    </row>
    <row r="8" spans="1:3" x14ac:dyDescent="0.25">
      <c r="A8" s="3" t="s">
        <v>30</v>
      </c>
      <c r="B8" s="2">
        <f>B5+B6-B7</f>
        <v>686.38000000000284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41543</v>
      </c>
      <c r="B11" s="2">
        <v>159</v>
      </c>
      <c r="C11" t="s">
        <v>94</v>
      </c>
    </row>
    <row r="12" spans="1:3" x14ac:dyDescent="0.25">
      <c r="C12" t="s">
        <v>95</v>
      </c>
    </row>
    <row r="13" spans="1:3" x14ac:dyDescent="0.25">
      <c r="A13" s="3">
        <v>41543</v>
      </c>
      <c r="B13" s="2">
        <v>159</v>
      </c>
      <c r="C13" t="s">
        <v>96</v>
      </c>
    </row>
    <row r="14" spans="1:3" x14ac:dyDescent="0.25">
      <c r="C14" t="s">
        <v>95</v>
      </c>
    </row>
    <row r="15" spans="1:3" x14ac:dyDescent="0.25">
      <c r="A15" s="3">
        <v>41551</v>
      </c>
      <c r="B15" s="2">
        <v>260.58</v>
      </c>
      <c r="C15" t="s">
        <v>102</v>
      </c>
    </row>
    <row r="16" spans="1:3" x14ac:dyDescent="0.25">
      <c r="C16" t="s">
        <v>103</v>
      </c>
    </row>
    <row r="17" spans="1:3" x14ac:dyDescent="0.25">
      <c r="C17" t="s">
        <v>104</v>
      </c>
    </row>
    <row r="18" spans="1:3" x14ac:dyDescent="0.25">
      <c r="A18" s="3">
        <v>41577</v>
      </c>
      <c r="B18" s="2">
        <v>356.91</v>
      </c>
      <c r="C18" t="s">
        <v>124</v>
      </c>
    </row>
    <row r="19" spans="1:3" x14ac:dyDescent="0.25">
      <c r="C19" t="s">
        <v>103</v>
      </c>
    </row>
    <row r="20" spans="1:3" x14ac:dyDescent="0.25">
      <c r="C20" t="s">
        <v>125</v>
      </c>
    </row>
    <row r="21" spans="1:3" x14ac:dyDescent="0.25">
      <c r="A21" s="3">
        <v>41590</v>
      </c>
      <c r="B21" s="2">
        <v>1364.5</v>
      </c>
      <c r="C21" t="s">
        <v>133</v>
      </c>
    </row>
    <row r="22" spans="1:3" x14ac:dyDescent="0.25">
      <c r="C22" t="s">
        <v>52</v>
      </c>
    </row>
    <row r="23" spans="1:3" x14ac:dyDescent="0.25">
      <c r="C23" t="s">
        <v>132</v>
      </c>
    </row>
    <row r="24" spans="1:3" x14ac:dyDescent="0.25">
      <c r="A24" s="3">
        <v>41591</v>
      </c>
      <c r="B24" s="2">
        <v>169</v>
      </c>
      <c r="C24" t="s">
        <v>134</v>
      </c>
    </row>
    <row r="25" spans="1:3" x14ac:dyDescent="0.25">
      <c r="C25" t="s">
        <v>103</v>
      </c>
    </row>
    <row r="26" spans="1:3" x14ac:dyDescent="0.25">
      <c r="C26" t="s">
        <v>135</v>
      </c>
    </row>
    <row r="27" spans="1:3" x14ac:dyDescent="0.25">
      <c r="A27" s="3">
        <v>41716</v>
      </c>
      <c r="B27" s="2">
        <v>233.17</v>
      </c>
      <c r="C27" t="s">
        <v>213</v>
      </c>
    </row>
    <row r="28" spans="1:3" x14ac:dyDescent="0.25">
      <c r="C28" t="s">
        <v>113</v>
      </c>
    </row>
    <row r="29" spans="1:3" x14ac:dyDescent="0.25">
      <c r="C29" t="s">
        <v>214</v>
      </c>
    </row>
    <row r="30" spans="1:3" x14ac:dyDescent="0.25">
      <c r="A30" s="3">
        <v>41723</v>
      </c>
      <c r="B30" s="2">
        <v>290.93</v>
      </c>
      <c r="C30" t="s">
        <v>215</v>
      </c>
    </row>
    <row r="31" spans="1:3" x14ac:dyDescent="0.25">
      <c r="C31" t="s">
        <v>52</v>
      </c>
    </row>
    <row r="32" spans="1:3" x14ac:dyDescent="0.25">
      <c r="C32" t="s">
        <v>216</v>
      </c>
    </row>
    <row r="33" spans="1:3" x14ac:dyDescent="0.25">
      <c r="A33" s="3">
        <v>41743</v>
      </c>
      <c r="B33" s="2">
        <v>56.89</v>
      </c>
      <c r="C33" t="s">
        <v>213</v>
      </c>
    </row>
    <row r="34" spans="1:3" x14ac:dyDescent="0.25">
      <c r="C34" t="s">
        <v>113</v>
      </c>
    </row>
    <row r="35" spans="1:3" x14ac:dyDescent="0.25">
      <c r="C35" t="s">
        <v>244</v>
      </c>
    </row>
    <row r="36" spans="1:3" x14ac:dyDescent="0.25">
      <c r="A36" s="3">
        <v>41759</v>
      </c>
      <c r="B36" s="2">
        <v>125</v>
      </c>
      <c r="C36" t="s">
        <v>255</v>
      </c>
    </row>
    <row r="37" spans="1:3" x14ac:dyDescent="0.25">
      <c r="C37" t="s">
        <v>95</v>
      </c>
    </row>
    <row r="38" spans="1:3" x14ac:dyDescent="0.25">
      <c r="A38" s="3">
        <v>41759</v>
      </c>
      <c r="B38" s="2">
        <v>269.08999999999997</v>
      </c>
      <c r="C38" t="s">
        <v>256</v>
      </c>
    </row>
    <row r="39" spans="1:3" x14ac:dyDescent="0.25">
      <c r="C39" t="s">
        <v>257</v>
      </c>
    </row>
    <row r="40" spans="1:3" x14ac:dyDescent="0.25">
      <c r="C40" t="s">
        <v>258</v>
      </c>
    </row>
    <row r="41" spans="1:3" x14ac:dyDescent="0.25">
      <c r="C41" t="s">
        <v>259</v>
      </c>
    </row>
    <row r="42" spans="1:3" x14ac:dyDescent="0.25">
      <c r="C42" t="s">
        <v>297</v>
      </c>
    </row>
    <row r="43" spans="1:3" x14ac:dyDescent="0.25">
      <c r="A43" s="3">
        <v>41771</v>
      </c>
      <c r="B43" s="2">
        <v>94.52</v>
      </c>
      <c r="C43" t="s">
        <v>266</v>
      </c>
    </row>
    <row r="44" spans="1:3" x14ac:dyDescent="0.25">
      <c r="C44" t="s">
        <v>113</v>
      </c>
    </row>
    <row r="45" spans="1:3" x14ac:dyDescent="0.25">
      <c r="C45" t="s">
        <v>267</v>
      </c>
    </row>
    <row r="46" spans="1:3" x14ac:dyDescent="0.25">
      <c r="A46" s="3">
        <v>41775</v>
      </c>
      <c r="B46" s="2">
        <v>620</v>
      </c>
      <c r="C46" t="s">
        <v>268</v>
      </c>
    </row>
    <row r="47" spans="1:3" x14ac:dyDescent="0.25">
      <c r="C47" t="s">
        <v>95</v>
      </c>
    </row>
    <row r="48" spans="1:3" x14ac:dyDescent="0.25">
      <c r="A48" s="3">
        <v>41779</v>
      </c>
      <c r="B48" s="2">
        <v>652.5</v>
      </c>
      <c r="C48" t="s">
        <v>273</v>
      </c>
    </row>
    <row r="49" spans="1:3" x14ac:dyDescent="0.25">
      <c r="C49" t="s">
        <v>274</v>
      </c>
    </row>
    <row r="50" spans="1:3" x14ac:dyDescent="0.25">
      <c r="C50" t="s">
        <v>275</v>
      </c>
    </row>
    <row r="51" spans="1:3" x14ac:dyDescent="0.25">
      <c r="A51" s="3">
        <v>41779</v>
      </c>
      <c r="B51" s="2">
        <v>435</v>
      </c>
      <c r="C51" t="s">
        <v>276</v>
      </c>
    </row>
    <row r="52" spans="1:3" x14ac:dyDescent="0.25">
      <c r="C52" t="s">
        <v>274</v>
      </c>
    </row>
    <row r="53" spans="1:3" x14ac:dyDescent="0.25">
      <c r="C53" t="s">
        <v>275</v>
      </c>
    </row>
    <row r="54" spans="1:3" x14ac:dyDescent="0.25">
      <c r="A54" s="3">
        <v>41788</v>
      </c>
      <c r="B54" s="2">
        <v>75</v>
      </c>
      <c r="C54" t="s">
        <v>276</v>
      </c>
    </row>
    <row r="55" spans="1:3" x14ac:dyDescent="0.25">
      <c r="C55" t="s">
        <v>274</v>
      </c>
    </row>
    <row r="56" spans="1:3" x14ac:dyDescent="0.25">
      <c r="C56" t="s">
        <v>275</v>
      </c>
    </row>
    <row r="57" spans="1:3" x14ac:dyDescent="0.25">
      <c r="A57" s="3">
        <v>41814</v>
      </c>
      <c r="B57" s="2">
        <v>436</v>
      </c>
      <c r="C57" t="s">
        <v>299</v>
      </c>
    </row>
    <row r="58" spans="1:3" x14ac:dyDescent="0.25">
      <c r="C58" t="s">
        <v>113</v>
      </c>
    </row>
    <row r="59" spans="1:3" x14ac:dyDescent="0.25">
      <c r="C59" t="s">
        <v>300</v>
      </c>
    </row>
    <row r="60" spans="1:3" x14ac:dyDescent="0.25">
      <c r="A60" s="3">
        <v>41814</v>
      </c>
      <c r="B60" s="2">
        <v>795</v>
      </c>
      <c r="C60" t="s">
        <v>304</v>
      </c>
    </row>
    <row r="61" spans="1:3" x14ac:dyDescent="0.25">
      <c r="C61" t="s">
        <v>95</v>
      </c>
    </row>
    <row r="62" spans="1:3" x14ac:dyDescent="0.25">
      <c r="A62" s="3">
        <v>41814</v>
      </c>
      <c r="B62" s="2">
        <v>1411</v>
      </c>
      <c r="C62" t="s">
        <v>133</v>
      </c>
    </row>
    <row r="63" spans="1:3" x14ac:dyDescent="0.25">
      <c r="C63" t="s">
        <v>52</v>
      </c>
    </row>
    <row r="64" spans="1:3" x14ac:dyDescent="0.25">
      <c r="C64" t="s">
        <v>305</v>
      </c>
    </row>
    <row r="65" spans="1:3" x14ac:dyDescent="0.25">
      <c r="A65" s="3">
        <v>41843</v>
      </c>
      <c r="B65" s="2">
        <v>561.64</v>
      </c>
      <c r="C65" t="s">
        <v>215</v>
      </c>
    </row>
    <row r="66" spans="1:3" x14ac:dyDescent="0.25">
      <c r="C66" t="s">
        <v>52</v>
      </c>
    </row>
    <row r="67" spans="1:3" x14ac:dyDescent="0.25">
      <c r="C67" t="s">
        <v>321</v>
      </c>
    </row>
    <row r="68" spans="1:3" x14ac:dyDescent="0.25">
      <c r="A68" s="3">
        <v>41851</v>
      </c>
      <c r="B68" s="2">
        <v>18</v>
      </c>
      <c r="C68" t="s">
        <v>134</v>
      </c>
    </row>
    <row r="69" spans="1:3" x14ac:dyDescent="0.25">
      <c r="A69" s="16"/>
      <c r="B69" s="9"/>
      <c r="C69" s="10" t="s">
        <v>274</v>
      </c>
    </row>
    <row r="70" spans="1:3" x14ac:dyDescent="0.25">
      <c r="A70" s="16"/>
      <c r="B70" s="9"/>
      <c r="C70" s="10" t="s">
        <v>135</v>
      </c>
    </row>
    <row r="71" spans="1:3" x14ac:dyDescent="0.25">
      <c r="A71" s="16">
        <v>41857</v>
      </c>
      <c r="B71" s="9">
        <v>126.63</v>
      </c>
      <c r="C71" s="10" t="s">
        <v>327</v>
      </c>
    </row>
    <row r="72" spans="1:3" x14ac:dyDescent="0.25">
      <c r="A72" s="16"/>
      <c r="B72" s="9"/>
      <c r="C72" s="10" t="s">
        <v>328</v>
      </c>
    </row>
    <row r="73" spans="1:3" x14ac:dyDescent="0.25">
      <c r="A73" s="3">
        <v>41858</v>
      </c>
      <c r="B73" s="2">
        <v>27.05</v>
      </c>
      <c r="C73" s="10" t="s">
        <v>134</v>
      </c>
    </row>
    <row r="74" spans="1:3" x14ac:dyDescent="0.25">
      <c r="C74" s="10" t="s">
        <v>274</v>
      </c>
    </row>
    <row r="75" spans="1:3" x14ac:dyDescent="0.25">
      <c r="C75" s="10" t="s">
        <v>135</v>
      </c>
    </row>
    <row r="76" spans="1:3" x14ac:dyDescent="0.25">
      <c r="A76" s="3">
        <v>41859</v>
      </c>
      <c r="B76" s="2">
        <v>92.21</v>
      </c>
      <c r="C76" s="10" t="s">
        <v>266</v>
      </c>
    </row>
    <row r="77" spans="1:3" x14ac:dyDescent="0.25">
      <c r="C77" s="10" t="s">
        <v>113</v>
      </c>
    </row>
    <row r="78" spans="1:3" x14ac:dyDescent="0.25">
      <c r="C78" s="10" t="s">
        <v>330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2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34</v>
      </c>
    </row>
    <row r="5" spans="1:3" x14ac:dyDescent="0.25">
      <c r="A5" s="3" t="s">
        <v>29</v>
      </c>
      <c r="B5" s="2">
        <f>'Total Orgs'!B29</f>
        <v>1075</v>
      </c>
    </row>
    <row r="6" spans="1:3" x14ac:dyDescent="0.25">
      <c r="A6" s="3" t="s">
        <v>2</v>
      </c>
      <c r="B6" s="2">
        <v>62.14</v>
      </c>
    </row>
    <row r="7" spans="1:3" x14ac:dyDescent="0.25">
      <c r="A7" s="3" t="s">
        <v>3</v>
      </c>
      <c r="B7" s="2">
        <f>SUM(B11:B120)</f>
        <v>1137.1400000000001</v>
      </c>
    </row>
    <row r="8" spans="1:3" x14ac:dyDescent="0.25">
      <c r="A8" s="3" t="s">
        <v>30</v>
      </c>
      <c r="B8" s="2">
        <f>SUM(B5+B6-B7)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41627</v>
      </c>
      <c r="B11" s="2">
        <v>253.7</v>
      </c>
      <c r="C11" t="s">
        <v>146</v>
      </c>
    </row>
    <row r="12" spans="1:3" x14ac:dyDescent="0.25">
      <c r="C12" t="s">
        <v>147</v>
      </c>
    </row>
    <row r="13" spans="1:3" x14ac:dyDescent="0.25">
      <c r="C13" t="s">
        <v>148</v>
      </c>
    </row>
    <row r="14" spans="1:3" x14ac:dyDescent="0.25">
      <c r="A14" s="3">
        <v>41641</v>
      </c>
      <c r="B14" s="2">
        <v>100</v>
      </c>
      <c r="C14" t="s">
        <v>156</v>
      </c>
    </row>
    <row r="15" spans="1:3" x14ac:dyDescent="0.25">
      <c r="C15" t="s">
        <v>147</v>
      </c>
    </row>
    <row r="16" spans="1:3" x14ac:dyDescent="0.25">
      <c r="C16" t="s">
        <v>149</v>
      </c>
    </row>
    <row r="17" spans="1:3" x14ac:dyDescent="0.25">
      <c r="A17" s="3">
        <v>41649</v>
      </c>
      <c r="B17" s="2">
        <v>500</v>
      </c>
      <c r="C17" t="s">
        <v>154</v>
      </c>
    </row>
    <row r="18" spans="1:3" x14ac:dyDescent="0.25">
      <c r="C18" t="s">
        <v>147</v>
      </c>
    </row>
    <row r="19" spans="1:3" x14ac:dyDescent="0.25">
      <c r="C19" t="s">
        <v>155</v>
      </c>
    </row>
    <row r="20" spans="1:3" x14ac:dyDescent="0.25">
      <c r="A20" s="3">
        <v>41801</v>
      </c>
      <c r="B20" s="2">
        <v>283.44</v>
      </c>
      <c r="C20" t="s">
        <v>292</v>
      </c>
    </row>
    <row r="21" spans="1:3" x14ac:dyDescent="0.25">
      <c r="C21" t="s">
        <v>293</v>
      </c>
    </row>
    <row r="22" spans="1:3" x14ac:dyDescent="0.25">
      <c r="C22" t="s">
        <v>294</v>
      </c>
    </row>
    <row r="23" spans="1:3" x14ac:dyDescent="0.25">
      <c r="C23" t="s">
        <v>295</v>
      </c>
    </row>
    <row r="24" spans="1:3" x14ac:dyDescent="0.25">
      <c r="C24" t="s">
        <v>306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22</v>
      </c>
    </row>
    <row r="5" spans="1:3" x14ac:dyDescent="0.25">
      <c r="A5" s="3" t="s">
        <v>29</v>
      </c>
      <c r="B5" s="2">
        <f>'Total Orgs'!B30</f>
        <v>1125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1125</v>
      </c>
    </row>
    <row r="8" spans="1:3" x14ac:dyDescent="0.25">
      <c r="A8" s="3" t="s">
        <v>30</v>
      </c>
      <c r="B8" s="2">
        <f>SUM(B5+B6-B7)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41661</v>
      </c>
      <c r="B11" s="2">
        <v>495.84</v>
      </c>
      <c r="C11" t="s">
        <v>162</v>
      </c>
    </row>
    <row r="12" spans="1:3" x14ac:dyDescent="0.25">
      <c r="C12" t="s">
        <v>163</v>
      </c>
    </row>
    <row r="13" spans="1:3" x14ac:dyDescent="0.25">
      <c r="C13" t="s">
        <v>164</v>
      </c>
    </row>
    <row r="14" spans="1:3" x14ac:dyDescent="0.25">
      <c r="C14" t="s">
        <v>165</v>
      </c>
    </row>
    <row r="15" spans="1:3" x14ac:dyDescent="0.25">
      <c r="C15" t="s">
        <v>166</v>
      </c>
    </row>
    <row r="16" spans="1:3" x14ac:dyDescent="0.25">
      <c r="C16" t="s">
        <v>182</v>
      </c>
    </row>
    <row r="17" spans="1:3" x14ac:dyDescent="0.25">
      <c r="A17" s="3">
        <v>41698</v>
      </c>
      <c r="B17" s="2">
        <v>12.25</v>
      </c>
      <c r="C17" t="s">
        <v>178</v>
      </c>
    </row>
    <row r="18" spans="1:3" x14ac:dyDescent="0.25">
      <c r="C18" t="s">
        <v>103</v>
      </c>
    </row>
    <row r="19" spans="1:3" x14ac:dyDescent="0.25">
      <c r="C19" t="s">
        <v>135</v>
      </c>
    </row>
    <row r="20" spans="1:3" x14ac:dyDescent="0.25">
      <c r="A20" s="3">
        <v>41712</v>
      </c>
      <c r="B20" s="2">
        <v>43.75</v>
      </c>
      <c r="C20" t="s">
        <v>178</v>
      </c>
    </row>
    <row r="21" spans="1:3" x14ac:dyDescent="0.25">
      <c r="C21" t="s">
        <v>103</v>
      </c>
    </row>
    <row r="22" spans="1:3" x14ac:dyDescent="0.25">
      <c r="C22" t="s">
        <v>135</v>
      </c>
    </row>
    <row r="23" spans="1:3" x14ac:dyDescent="0.25">
      <c r="A23" s="3">
        <v>41837</v>
      </c>
      <c r="B23" s="2">
        <v>308.26</v>
      </c>
      <c r="C23" t="s">
        <v>266</v>
      </c>
    </row>
    <row r="24" spans="1:3" x14ac:dyDescent="0.25">
      <c r="C24" t="s">
        <v>113</v>
      </c>
    </row>
    <row r="25" spans="1:3" x14ac:dyDescent="0.25">
      <c r="C25" t="s">
        <v>313</v>
      </c>
    </row>
    <row r="26" spans="1:3" x14ac:dyDescent="0.25">
      <c r="A26" s="3">
        <v>41855</v>
      </c>
      <c r="B26" s="2">
        <v>264.89999999999998</v>
      </c>
      <c r="C26" t="s">
        <v>266</v>
      </c>
    </row>
    <row r="27" spans="1:3" x14ac:dyDescent="0.25">
      <c r="C27" t="s">
        <v>113</v>
      </c>
    </row>
    <row r="28" spans="1:3" x14ac:dyDescent="0.25">
      <c r="C28" t="s">
        <v>326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35</v>
      </c>
    </row>
    <row r="5" spans="1:3" x14ac:dyDescent="0.25">
      <c r="A5" s="3" t="s">
        <v>29</v>
      </c>
      <c r="B5" s="2">
        <f>'Total Orgs'!B31</f>
        <v>325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325</v>
      </c>
    </row>
    <row r="8" spans="1:3" x14ac:dyDescent="0.25">
      <c r="A8" s="3" t="s">
        <v>30</v>
      </c>
      <c r="B8" s="2">
        <f>SUM(B5+B6-B7)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41527</v>
      </c>
      <c r="B11" s="2">
        <v>325</v>
      </c>
      <c r="C11" t="s">
        <v>79</v>
      </c>
    </row>
    <row r="12" spans="1:3" x14ac:dyDescent="0.25">
      <c r="C12" t="s">
        <v>52</v>
      </c>
    </row>
    <row r="13" spans="1:3" x14ac:dyDescent="0.25">
      <c r="C13" t="s">
        <v>80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1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41</v>
      </c>
    </row>
    <row r="5" spans="1:3" x14ac:dyDescent="0.25">
      <c r="A5" s="3" t="s">
        <v>29</v>
      </c>
      <c r="B5" s="2">
        <f>'Total Orgs'!B32</f>
        <v>562.5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562.5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41563</v>
      </c>
      <c r="B11" s="2">
        <v>124.46</v>
      </c>
      <c r="C11" t="s">
        <v>112</v>
      </c>
    </row>
    <row r="12" spans="1:3" x14ac:dyDescent="0.25">
      <c r="C12" t="s">
        <v>113</v>
      </c>
    </row>
    <row r="13" spans="1:3" x14ac:dyDescent="0.25">
      <c r="C13" t="s">
        <v>114</v>
      </c>
    </row>
    <row r="14" spans="1:3" x14ac:dyDescent="0.25">
      <c r="A14" s="3">
        <v>41577</v>
      </c>
      <c r="B14" s="2">
        <v>131.47</v>
      </c>
      <c r="C14" t="s">
        <v>126</v>
      </c>
    </row>
    <row r="15" spans="1:3" x14ac:dyDescent="0.25">
      <c r="C15" t="s">
        <v>113</v>
      </c>
    </row>
    <row r="16" spans="1:3" x14ac:dyDescent="0.25">
      <c r="C16" t="s">
        <v>127</v>
      </c>
    </row>
    <row r="17" spans="1:3" x14ac:dyDescent="0.25">
      <c r="A17" s="3">
        <v>41863</v>
      </c>
      <c r="B17" s="2">
        <v>306.57</v>
      </c>
      <c r="C17" t="s">
        <v>266</v>
      </c>
    </row>
    <row r="18" spans="1:3" x14ac:dyDescent="0.25">
      <c r="C18" t="s">
        <v>113</v>
      </c>
    </row>
    <row r="19" spans="1:3" x14ac:dyDescent="0.25">
      <c r="C19" t="s">
        <v>337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9</v>
      </c>
    </row>
    <row r="5" spans="1:3" x14ac:dyDescent="0.25">
      <c r="A5" s="3" t="s">
        <v>29</v>
      </c>
      <c r="B5" s="2">
        <f>'Total Orgs'!B6</f>
        <v>3750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SUM(B11:B123)</f>
        <v>3595.16</v>
      </c>
    </row>
    <row r="8" spans="1:3" x14ac:dyDescent="0.25">
      <c r="A8" s="3" t="s">
        <v>30</v>
      </c>
      <c r="B8" s="2">
        <f>B5+B6-B7</f>
        <v>154.84000000000015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41667</v>
      </c>
      <c r="B11" s="2">
        <v>160</v>
      </c>
      <c r="C11" t="s">
        <v>170</v>
      </c>
    </row>
    <row r="12" spans="1:3" x14ac:dyDescent="0.25">
      <c r="C12" t="s">
        <v>171</v>
      </c>
    </row>
    <row r="13" spans="1:3" x14ac:dyDescent="0.25">
      <c r="C13" t="s">
        <v>172</v>
      </c>
    </row>
    <row r="14" spans="1:3" x14ac:dyDescent="0.25">
      <c r="C14" t="s">
        <v>173</v>
      </c>
    </row>
    <row r="15" spans="1:3" x14ac:dyDescent="0.25">
      <c r="C15" t="s">
        <v>174</v>
      </c>
    </row>
    <row r="16" spans="1:3" x14ac:dyDescent="0.25">
      <c r="C16" t="s">
        <v>113</v>
      </c>
    </row>
    <row r="17" spans="1:3" x14ac:dyDescent="0.25">
      <c r="C17" t="s">
        <v>176</v>
      </c>
    </row>
    <row r="18" spans="1:3" x14ac:dyDescent="0.25">
      <c r="A18" s="3">
        <v>41750</v>
      </c>
      <c r="B18" s="2">
        <v>225</v>
      </c>
      <c r="C18" t="s">
        <v>170</v>
      </c>
    </row>
    <row r="19" spans="1:3" x14ac:dyDescent="0.25">
      <c r="C19" t="s">
        <v>247</v>
      </c>
    </row>
    <row r="20" spans="1:3" x14ac:dyDescent="0.25">
      <c r="C20" t="s">
        <v>248</v>
      </c>
    </row>
    <row r="21" spans="1:3" x14ac:dyDescent="0.25">
      <c r="C21" t="s">
        <v>113</v>
      </c>
    </row>
    <row r="22" spans="1:3" x14ac:dyDescent="0.25">
      <c r="C22" t="s">
        <v>249</v>
      </c>
    </row>
    <row r="23" spans="1:3" x14ac:dyDescent="0.25">
      <c r="A23" s="3">
        <v>41761</v>
      </c>
      <c r="B23" s="2">
        <v>1050</v>
      </c>
      <c r="C23" t="s">
        <v>170</v>
      </c>
    </row>
    <row r="24" spans="1:3" x14ac:dyDescent="0.25">
      <c r="C24" t="s">
        <v>260</v>
      </c>
    </row>
    <row r="25" spans="1:3" x14ac:dyDescent="0.25">
      <c r="C25" t="s">
        <v>113</v>
      </c>
    </row>
    <row r="26" spans="1:3" x14ac:dyDescent="0.25">
      <c r="C26" t="s">
        <v>261</v>
      </c>
    </row>
    <row r="27" spans="1:3" x14ac:dyDescent="0.25">
      <c r="A27" s="3">
        <v>41837</v>
      </c>
      <c r="B27" s="2">
        <v>486.5</v>
      </c>
      <c r="C27" t="s">
        <v>308</v>
      </c>
    </row>
    <row r="28" spans="1:3" x14ac:dyDescent="0.25">
      <c r="C28" t="s">
        <v>84</v>
      </c>
    </row>
    <row r="29" spans="1:3" x14ac:dyDescent="0.25">
      <c r="C29" t="s">
        <v>309</v>
      </c>
    </row>
    <row r="30" spans="1:3" x14ac:dyDescent="0.25">
      <c r="C30" t="s">
        <v>310</v>
      </c>
    </row>
    <row r="31" spans="1:3" x14ac:dyDescent="0.25">
      <c r="C31" t="s">
        <v>345</v>
      </c>
    </row>
    <row r="32" spans="1:3" x14ac:dyDescent="0.25">
      <c r="A32" s="3">
        <v>41837</v>
      </c>
      <c r="B32" s="2">
        <v>290</v>
      </c>
      <c r="C32" t="s">
        <v>170</v>
      </c>
    </row>
    <row r="33" spans="1:3" x14ac:dyDescent="0.25">
      <c r="C33" t="s">
        <v>314</v>
      </c>
    </row>
    <row r="34" spans="1:3" x14ac:dyDescent="0.25">
      <c r="C34" t="s">
        <v>315</v>
      </c>
    </row>
    <row r="35" spans="1:3" x14ac:dyDescent="0.25">
      <c r="C35" t="s">
        <v>113</v>
      </c>
    </row>
    <row r="36" spans="1:3" x14ac:dyDescent="0.25">
      <c r="C36" t="s">
        <v>316</v>
      </c>
    </row>
    <row r="37" spans="1:3" x14ac:dyDescent="0.25">
      <c r="A37" s="3">
        <v>41863</v>
      </c>
      <c r="B37" s="2">
        <v>1383.66</v>
      </c>
      <c r="C37" t="s">
        <v>266</v>
      </c>
    </row>
    <row r="38" spans="1:3" x14ac:dyDescent="0.25">
      <c r="C38" t="s">
        <v>113</v>
      </c>
    </row>
    <row r="39" spans="1:3" x14ac:dyDescent="0.25">
      <c r="C39" t="s">
        <v>338</v>
      </c>
    </row>
    <row r="47" spans="1:3" x14ac:dyDescent="0.25">
      <c r="C47" s="3"/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36</v>
      </c>
    </row>
    <row r="5" spans="1:3" x14ac:dyDescent="0.25">
      <c r="A5" s="3" t="s">
        <v>29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30</v>
      </c>
      <c r="B8" s="2">
        <f>SUM(B5+B6-B7)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C11" s="15"/>
    </row>
    <row r="15" spans="1:3" x14ac:dyDescent="0.25">
      <c r="C15" s="15"/>
    </row>
    <row r="19" spans="3:3" x14ac:dyDescent="0.25">
      <c r="C19" s="15"/>
    </row>
    <row r="23" spans="3:3" x14ac:dyDescent="0.25">
      <c r="C23" s="15"/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2</v>
      </c>
    </row>
    <row r="5" spans="1:3" x14ac:dyDescent="0.25">
      <c r="A5" s="3" t="s">
        <v>29</v>
      </c>
      <c r="B5" s="2">
        <f>'Total Orgs'!B34</f>
        <v>5203.6699999999983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1102.8900000000001</v>
      </c>
    </row>
    <row r="8" spans="1:3" x14ac:dyDescent="0.25">
      <c r="A8" s="3" t="s">
        <v>30</v>
      </c>
      <c r="B8" s="2">
        <f>SUM(B5+B6-B7)</f>
        <v>4100.7799999999979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41729</v>
      </c>
      <c r="B11" s="2">
        <v>250</v>
      </c>
      <c r="C11" s="15" t="s">
        <v>222</v>
      </c>
    </row>
    <row r="12" spans="1:3" x14ac:dyDescent="0.25">
      <c r="C12" t="s">
        <v>223</v>
      </c>
    </row>
    <row r="13" spans="1:3" x14ac:dyDescent="0.25">
      <c r="B13" s="2">
        <v>328.75</v>
      </c>
      <c r="C13" s="15" t="s">
        <v>12</v>
      </c>
    </row>
    <row r="14" spans="1:3" x14ac:dyDescent="0.25">
      <c r="C14" t="s">
        <v>223</v>
      </c>
    </row>
    <row r="15" spans="1:3" x14ac:dyDescent="0.25">
      <c r="A15" s="3">
        <v>41733</v>
      </c>
      <c r="B15" s="2">
        <v>300</v>
      </c>
      <c r="C15" s="15" t="s">
        <v>230</v>
      </c>
    </row>
    <row r="16" spans="1:3" x14ac:dyDescent="0.25">
      <c r="C16" t="s">
        <v>223</v>
      </c>
    </row>
    <row r="17" spans="1:3" x14ac:dyDescent="0.25">
      <c r="A17" s="3">
        <v>41771</v>
      </c>
      <c r="B17" s="2">
        <v>162</v>
      </c>
      <c r="C17" s="15" t="s">
        <v>264</v>
      </c>
    </row>
    <row r="18" spans="1:3" x14ac:dyDescent="0.25">
      <c r="C18" t="s">
        <v>223</v>
      </c>
    </row>
    <row r="19" spans="1:3" x14ac:dyDescent="0.25">
      <c r="A19" s="3">
        <v>41823</v>
      </c>
      <c r="B19" s="2">
        <v>62.14</v>
      </c>
      <c r="C19" s="15" t="s">
        <v>307</v>
      </c>
    </row>
    <row r="20" spans="1:3" x14ac:dyDescent="0.25">
      <c r="C20" t="s">
        <v>223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5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10</v>
      </c>
    </row>
    <row r="5" spans="1:3" x14ac:dyDescent="0.25">
      <c r="A5" s="3" t="s">
        <v>29</v>
      </c>
      <c r="B5" s="2">
        <f>'Total Orgs'!B7</f>
        <v>6100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SUM(B11:B119)</f>
        <v>5999.82</v>
      </c>
    </row>
    <row r="8" spans="1:3" x14ac:dyDescent="0.25">
      <c r="A8" s="3" t="s">
        <v>30</v>
      </c>
      <c r="B8" s="2">
        <f>B5+B6-B7</f>
        <v>100.18000000000029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41540</v>
      </c>
      <c r="B11" s="2">
        <v>474.8</v>
      </c>
      <c r="C11" t="s">
        <v>91</v>
      </c>
    </row>
    <row r="12" spans="1:3" x14ac:dyDescent="0.25">
      <c r="C12" t="s">
        <v>92</v>
      </c>
    </row>
    <row r="13" spans="1:3" x14ac:dyDescent="0.25">
      <c r="C13" t="s">
        <v>52</v>
      </c>
    </row>
    <row r="14" spans="1:3" x14ac:dyDescent="0.25">
      <c r="C14" t="s">
        <v>93</v>
      </c>
    </row>
    <row r="15" spans="1:3" x14ac:dyDescent="0.25">
      <c r="A15" s="3">
        <v>41550</v>
      </c>
      <c r="B15" s="2">
        <v>249.8</v>
      </c>
      <c r="C15" t="s">
        <v>98</v>
      </c>
    </row>
    <row r="16" spans="1:3" x14ac:dyDescent="0.25">
      <c r="C16" t="s">
        <v>52</v>
      </c>
    </row>
    <row r="17" spans="1:3" x14ac:dyDescent="0.25">
      <c r="C17" t="s">
        <v>99</v>
      </c>
    </row>
    <row r="18" spans="1:3" x14ac:dyDescent="0.25">
      <c r="A18" s="3">
        <v>41550</v>
      </c>
      <c r="B18" s="2">
        <v>418.7</v>
      </c>
      <c r="C18" t="s">
        <v>91</v>
      </c>
    </row>
    <row r="19" spans="1:3" x14ac:dyDescent="0.25">
      <c r="C19" t="s">
        <v>100</v>
      </c>
    </row>
    <row r="20" spans="1:3" x14ac:dyDescent="0.25">
      <c r="C20" t="s">
        <v>52</v>
      </c>
    </row>
    <row r="21" spans="1:3" x14ac:dyDescent="0.25">
      <c r="C21" t="s">
        <v>101</v>
      </c>
    </row>
    <row r="22" spans="1:3" x14ac:dyDescent="0.25">
      <c r="A22" s="3">
        <v>41584</v>
      </c>
      <c r="B22" s="2">
        <v>841.9</v>
      </c>
      <c r="C22" t="s">
        <v>91</v>
      </c>
    </row>
    <row r="23" spans="1:3" x14ac:dyDescent="0.25">
      <c r="C23" t="s">
        <v>130</v>
      </c>
    </row>
    <row r="24" spans="1:3" x14ac:dyDescent="0.25">
      <c r="C24" t="s">
        <v>52</v>
      </c>
    </row>
    <row r="25" spans="1:3" x14ac:dyDescent="0.25">
      <c r="C25" t="s">
        <v>131</v>
      </c>
    </row>
    <row r="26" spans="1:3" x14ac:dyDescent="0.25">
      <c r="A26" s="3">
        <v>41611</v>
      </c>
      <c r="B26" s="2">
        <v>458.1</v>
      </c>
      <c r="C26" t="s">
        <v>137</v>
      </c>
    </row>
    <row r="27" spans="1:3" x14ac:dyDescent="0.25">
      <c r="C27" t="s">
        <v>52</v>
      </c>
    </row>
    <row r="28" spans="1:3" x14ac:dyDescent="0.25">
      <c r="C28" t="s">
        <v>138</v>
      </c>
    </row>
    <row r="29" spans="1:3" x14ac:dyDescent="0.25">
      <c r="A29" s="3">
        <v>41611</v>
      </c>
      <c r="B29" s="2">
        <v>517.94000000000005</v>
      </c>
      <c r="C29" t="s">
        <v>139</v>
      </c>
    </row>
    <row r="30" spans="1:3" x14ac:dyDescent="0.25">
      <c r="C30" t="s">
        <v>52</v>
      </c>
    </row>
    <row r="31" spans="1:3" x14ac:dyDescent="0.25">
      <c r="C31" t="s">
        <v>140</v>
      </c>
    </row>
    <row r="32" spans="1:3" x14ac:dyDescent="0.25">
      <c r="A32" s="3">
        <v>41690</v>
      </c>
      <c r="B32" s="2">
        <v>599.59</v>
      </c>
      <c r="C32" t="s">
        <v>190</v>
      </c>
    </row>
    <row r="33" spans="1:3" x14ac:dyDescent="0.25">
      <c r="C33" t="s">
        <v>52</v>
      </c>
    </row>
    <row r="34" spans="1:3" x14ac:dyDescent="0.25">
      <c r="C34" t="s">
        <v>191</v>
      </c>
    </row>
    <row r="35" spans="1:3" x14ac:dyDescent="0.25">
      <c r="A35" s="3">
        <v>41694</v>
      </c>
      <c r="B35" s="2">
        <v>513</v>
      </c>
      <c r="C35" t="s">
        <v>91</v>
      </c>
    </row>
    <row r="36" spans="1:3" x14ac:dyDescent="0.25">
      <c r="C36" t="s">
        <v>192</v>
      </c>
    </row>
    <row r="37" spans="1:3" x14ac:dyDescent="0.25">
      <c r="C37" t="s">
        <v>52</v>
      </c>
    </row>
    <row r="38" spans="1:3" x14ac:dyDescent="0.25">
      <c r="C38" t="s">
        <v>193</v>
      </c>
    </row>
    <row r="39" spans="1:3" x14ac:dyDescent="0.25">
      <c r="A39" s="3">
        <v>41702</v>
      </c>
      <c r="B39" s="2">
        <v>715.78</v>
      </c>
      <c r="C39" t="s">
        <v>91</v>
      </c>
    </row>
    <row r="40" spans="1:3" x14ac:dyDescent="0.25">
      <c r="C40" t="s">
        <v>209</v>
      </c>
    </row>
    <row r="41" spans="1:3" x14ac:dyDescent="0.25">
      <c r="C41" t="s">
        <v>52</v>
      </c>
    </row>
    <row r="42" spans="1:3" x14ac:dyDescent="0.25">
      <c r="C42" t="s">
        <v>210</v>
      </c>
    </row>
    <row r="43" spans="1:3" x14ac:dyDescent="0.25">
      <c r="A43" s="3">
        <v>41726</v>
      </c>
      <c r="B43" s="2">
        <v>631</v>
      </c>
      <c r="C43" t="s">
        <v>91</v>
      </c>
    </row>
    <row r="44" spans="1:3" x14ac:dyDescent="0.25">
      <c r="C44" t="s">
        <v>218</v>
      </c>
    </row>
    <row r="45" spans="1:3" x14ac:dyDescent="0.25">
      <c r="C45" t="s">
        <v>52</v>
      </c>
    </row>
    <row r="46" spans="1:3" x14ac:dyDescent="0.25">
      <c r="C46" t="s">
        <v>219</v>
      </c>
    </row>
    <row r="47" spans="1:3" x14ac:dyDescent="0.25">
      <c r="A47" s="3">
        <v>41732</v>
      </c>
      <c r="B47" s="2">
        <v>306.38</v>
      </c>
      <c r="C47" t="s">
        <v>224</v>
      </c>
    </row>
    <row r="48" spans="1:3" x14ac:dyDescent="0.25">
      <c r="C48" t="s">
        <v>52</v>
      </c>
    </row>
    <row r="49" spans="1:3" x14ac:dyDescent="0.25">
      <c r="C49" t="s">
        <v>225</v>
      </c>
    </row>
    <row r="50" spans="1:3" x14ac:dyDescent="0.25">
      <c r="A50" s="3">
        <v>41842</v>
      </c>
      <c r="B50" s="2">
        <v>272.83</v>
      </c>
      <c r="C50" t="s">
        <v>317</v>
      </c>
    </row>
    <row r="51" spans="1:3" x14ac:dyDescent="0.25">
      <c r="C51" t="s">
        <v>113</v>
      </c>
    </row>
    <row r="52" spans="1:3" x14ac:dyDescent="0.25">
      <c r="C52" t="s">
        <v>318</v>
      </c>
    </row>
  </sheetData>
  <hyperlinks>
    <hyperlink ref="A1" location="'Total Orgs'!A1" display="Total Organizations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8</v>
      </c>
    </row>
    <row r="5" spans="1:3" x14ac:dyDescent="0.25">
      <c r="A5" s="3" t="s">
        <v>29</v>
      </c>
      <c r="B5" s="2">
        <f>'Total Orgs'!B8</f>
        <v>1650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1570.1100000000001</v>
      </c>
    </row>
    <row r="8" spans="1:3" x14ac:dyDescent="0.25">
      <c r="A8" s="3" t="s">
        <v>30</v>
      </c>
      <c r="B8" s="2">
        <f>B5+B6-B7</f>
        <v>79.889999999999873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41676</v>
      </c>
      <c r="B11" s="2">
        <v>189.16</v>
      </c>
      <c r="C11" t="s">
        <v>180</v>
      </c>
    </row>
    <row r="12" spans="1:3" x14ac:dyDescent="0.25">
      <c r="C12" t="s">
        <v>113</v>
      </c>
    </row>
    <row r="13" spans="1:3" x14ac:dyDescent="0.25">
      <c r="C13" t="s">
        <v>181</v>
      </c>
    </row>
    <row r="14" spans="1:3" x14ac:dyDescent="0.25">
      <c r="A14" s="3">
        <v>41702</v>
      </c>
      <c r="B14" s="2">
        <v>545.70000000000005</v>
      </c>
      <c r="C14" t="s">
        <v>206</v>
      </c>
    </row>
    <row r="15" spans="1:3" x14ac:dyDescent="0.25">
      <c r="C15" t="s">
        <v>207</v>
      </c>
    </row>
    <row r="16" spans="1:3" x14ac:dyDescent="0.25">
      <c r="C16" t="s">
        <v>52</v>
      </c>
    </row>
    <row r="17" spans="1:3" x14ac:dyDescent="0.25">
      <c r="C17" t="s">
        <v>208</v>
      </c>
    </row>
    <row r="18" spans="1:3" x14ac:dyDescent="0.25">
      <c r="A18" s="3">
        <v>41716</v>
      </c>
      <c r="B18" s="2">
        <v>700</v>
      </c>
      <c r="C18" t="s">
        <v>211</v>
      </c>
    </row>
    <row r="19" spans="1:3" x14ac:dyDescent="0.25">
      <c r="C19" t="s">
        <v>52</v>
      </c>
    </row>
    <row r="20" spans="1:3" x14ac:dyDescent="0.25">
      <c r="C20" t="s">
        <v>212</v>
      </c>
    </row>
    <row r="21" spans="1:3" x14ac:dyDescent="0.25">
      <c r="A21" s="3">
        <v>41863</v>
      </c>
      <c r="B21" s="2">
        <v>135.25</v>
      </c>
      <c r="C21" t="s">
        <v>335</v>
      </c>
    </row>
    <row r="22" spans="1:3" x14ac:dyDescent="0.25">
      <c r="C22" t="s">
        <v>113</v>
      </c>
    </row>
    <row r="23" spans="1:3" x14ac:dyDescent="0.25">
      <c r="C23" t="s">
        <v>336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11</v>
      </c>
    </row>
    <row r="5" spans="1:3" x14ac:dyDescent="0.25">
      <c r="A5" s="3" t="s">
        <v>29</v>
      </c>
      <c r="B5" s="2">
        <f>'Total Orgs'!B9</f>
        <v>661.5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583.93000000000006</v>
      </c>
    </row>
    <row r="8" spans="1:3" x14ac:dyDescent="0.25">
      <c r="A8" s="3" t="s">
        <v>30</v>
      </c>
      <c r="B8" s="2">
        <f>B5+B6-B7</f>
        <v>77.569999999999936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41758</v>
      </c>
      <c r="B11" s="2">
        <v>129.46</v>
      </c>
      <c r="C11" t="s">
        <v>250</v>
      </c>
    </row>
    <row r="12" spans="1:3" x14ac:dyDescent="0.25">
      <c r="C12" t="s">
        <v>52</v>
      </c>
    </row>
    <row r="13" spans="1:3" x14ac:dyDescent="0.25">
      <c r="C13" t="s">
        <v>251</v>
      </c>
    </row>
    <row r="14" spans="1:3" x14ac:dyDescent="0.25">
      <c r="A14" s="3">
        <v>41850</v>
      </c>
      <c r="B14" s="2">
        <v>200</v>
      </c>
      <c r="C14" t="s">
        <v>324</v>
      </c>
    </row>
    <row r="15" spans="1:3" x14ac:dyDescent="0.25">
      <c r="C15" t="s">
        <v>52</v>
      </c>
    </row>
    <row r="16" spans="1:3" x14ac:dyDescent="0.25">
      <c r="C16" t="s">
        <v>325</v>
      </c>
    </row>
    <row r="17" spans="1:3" x14ac:dyDescent="0.25">
      <c r="A17" s="3">
        <v>41880</v>
      </c>
      <c r="B17" s="2">
        <v>154.35</v>
      </c>
      <c r="C17" t="s">
        <v>346</v>
      </c>
    </row>
    <row r="18" spans="1:3" x14ac:dyDescent="0.25">
      <c r="C18" t="s">
        <v>113</v>
      </c>
    </row>
    <row r="19" spans="1:3" x14ac:dyDescent="0.25">
      <c r="C19" t="s">
        <v>347</v>
      </c>
    </row>
    <row r="20" spans="1:3" x14ac:dyDescent="0.25">
      <c r="A20" s="3">
        <v>41880</v>
      </c>
      <c r="B20" s="2">
        <v>100.12</v>
      </c>
      <c r="C20" t="s">
        <v>348</v>
      </c>
    </row>
    <row r="21" spans="1:3" x14ac:dyDescent="0.25">
      <c r="C21" t="s">
        <v>113</v>
      </c>
    </row>
    <row r="22" spans="1:3" x14ac:dyDescent="0.25">
      <c r="C22" t="s">
        <v>349</v>
      </c>
    </row>
  </sheetData>
  <hyperlinks>
    <hyperlink ref="A1" location="'Total Orgs'!A1" display="Total Organizations"/>
  </hyperlink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5.75" x14ac:dyDescent="0.25"/>
  <cols>
    <col min="1" max="1" width="26.125" customWidth="1"/>
    <col min="2" max="2" width="14.75" customWidth="1"/>
    <col min="3" max="3" width="27.75" customWidth="1"/>
  </cols>
  <sheetData>
    <row r="1" spans="1:3" x14ac:dyDescent="0.25">
      <c r="A1" s="7" t="s">
        <v>28</v>
      </c>
      <c r="B1" s="2"/>
    </row>
    <row r="2" spans="1:3" x14ac:dyDescent="0.25">
      <c r="A2" s="3"/>
      <c r="B2" s="2"/>
    </row>
    <row r="3" spans="1:3" x14ac:dyDescent="0.25">
      <c r="A3" s="4" t="s">
        <v>46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Orgs'!B10</f>
        <v>1225</v>
      </c>
    </row>
    <row r="6" spans="1:3" x14ac:dyDescent="0.25">
      <c r="A6" s="3" t="s">
        <v>2</v>
      </c>
      <c r="B6" s="2">
        <v>300</v>
      </c>
    </row>
    <row r="7" spans="1:3" x14ac:dyDescent="0.25">
      <c r="A7" s="3" t="s">
        <v>3</v>
      </c>
      <c r="B7" s="2">
        <f>SUM(B11:B122)</f>
        <v>1476.66</v>
      </c>
    </row>
    <row r="8" spans="1:3" x14ac:dyDescent="0.25">
      <c r="A8" s="3" t="s">
        <v>30</v>
      </c>
      <c r="B8" s="2">
        <f>B5+B6-B7</f>
        <v>48.339999999999918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41738</v>
      </c>
      <c r="B11">
        <v>1000.45</v>
      </c>
      <c r="C11" t="s">
        <v>228</v>
      </c>
    </row>
    <row r="12" spans="1:3" x14ac:dyDescent="0.25">
      <c r="C12" t="s">
        <v>52</v>
      </c>
    </row>
    <row r="13" spans="1:3" x14ac:dyDescent="0.25">
      <c r="C13" t="s">
        <v>229</v>
      </c>
    </row>
    <row r="14" spans="1:3" x14ac:dyDescent="0.25">
      <c r="A14" s="3">
        <v>41738</v>
      </c>
      <c r="B14">
        <v>400</v>
      </c>
      <c r="C14" t="s">
        <v>231</v>
      </c>
    </row>
    <row r="15" spans="1:3" x14ac:dyDescent="0.25">
      <c r="C15" t="s">
        <v>232</v>
      </c>
    </row>
    <row r="16" spans="1:3" x14ac:dyDescent="0.25">
      <c r="A16" s="3">
        <v>41750</v>
      </c>
      <c r="B16">
        <v>76.209999999999994</v>
      </c>
      <c r="C16" t="s">
        <v>178</v>
      </c>
    </row>
    <row r="17" spans="3:3" x14ac:dyDescent="0.25">
      <c r="C17" t="s">
        <v>103</v>
      </c>
    </row>
    <row r="18" spans="3:3" x14ac:dyDescent="0.25">
      <c r="C18" t="s">
        <v>135</v>
      </c>
    </row>
  </sheetData>
  <hyperlinks>
    <hyperlink ref="A1" location="'Total Orgs'!A1" display="Total Organizations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.75" x14ac:dyDescent="0.25"/>
  <cols>
    <col min="1" max="1" width="20.375" customWidth="1"/>
    <col min="2" max="2" width="11.125" customWidth="1"/>
    <col min="3" max="3" width="24.875" customWidth="1"/>
  </cols>
  <sheetData>
    <row r="1" spans="1:3" x14ac:dyDescent="0.25">
      <c r="A1" s="7" t="s">
        <v>28</v>
      </c>
      <c r="B1" s="2"/>
    </row>
    <row r="2" spans="1:3" x14ac:dyDescent="0.25">
      <c r="A2" s="3"/>
      <c r="B2" s="2"/>
    </row>
    <row r="3" spans="1:3" x14ac:dyDescent="0.25">
      <c r="A3" s="4" t="s">
        <v>42</v>
      </c>
      <c r="B3" s="2"/>
    </row>
    <row r="4" spans="1:3" x14ac:dyDescent="0.25">
      <c r="A4" s="3"/>
      <c r="B4" s="2"/>
    </row>
    <row r="5" spans="1:3" x14ac:dyDescent="0.25">
      <c r="A5" s="3" t="s">
        <v>29</v>
      </c>
      <c r="B5" s="2">
        <f>'Total Orgs'!B11</f>
        <v>375</v>
      </c>
    </row>
    <row r="6" spans="1:3" x14ac:dyDescent="0.25">
      <c r="A6" s="3" t="s">
        <v>2</v>
      </c>
      <c r="B6" s="2"/>
    </row>
    <row r="7" spans="1:3" x14ac:dyDescent="0.25">
      <c r="A7" s="3" t="s">
        <v>3</v>
      </c>
      <c r="B7" s="2">
        <f>SUM(B11:B122)</f>
        <v>153</v>
      </c>
    </row>
    <row r="8" spans="1:3" x14ac:dyDescent="0.25">
      <c r="A8" s="3" t="s">
        <v>30</v>
      </c>
      <c r="B8" s="2">
        <f>B5+B6-B7</f>
        <v>222</v>
      </c>
    </row>
    <row r="9" spans="1:3" x14ac:dyDescent="0.25">
      <c r="A9" s="3"/>
      <c r="B9" s="2"/>
    </row>
    <row r="10" spans="1:3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41850</v>
      </c>
      <c r="B11">
        <v>153</v>
      </c>
      <c r="C11" t="s">
        <v>322</v>
      </c>
    </row>
    <row r="12" spans="1:3" x14ac:dyDescent="0.25">
      <c r="C12" t="s">
        <v>253</v>
      </c>
    </row>
    <row r="13" spans="1:3" x14ac:dyDescent="0.25">
      <c r="C13" t="s">
        <v>323</v>
      </c>
    </row>
  </sheetData>
  <hyperlinks>
    <hyperlink ref="A1" location="'Total Orgs'!A1" display="Total Organization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28</v>
      </c>
    </row>
    <row r="3" spans="1:3" x14ac:dyDescent="0.25">
      <c r="A3" s="4" t="s">
        <v>12</v>
      </c>
    </row>
    <row r="5" spans="1:3" x14ac:dyDescent="0.25">
      <c r="A5" s="3" t="s">
        <v>29</v>
      </c>
      <c r="B5" s="2">
        <f>'Total Orgs'!B12</f>
        <v>1312.5</v>
      </c>
    </row>
    <row r="6" spans="1:3" x14ac:dyDescent="0.25">
      <c r="A6" s="3" t="s">
        <v>2</v>
      </c>
      <c r="B6" s="2">
        <v>328.75</v>
      </c>
    </row>
    <row r="7" spans="1:3" x14ac:dyDescent="0.25">
      <c r="A7" s="3" t="s">
        <v>3</v>
      </c>
      <c r="B7" s="2">
        <f>SUM(B11:B120)</f>
        <v>1641.25</v>
      </c>
    </row>
    <row r="8" spans="1:3" x14ac:dyDescent="0.25">
      <c r="A8" s="3" t="s">
        <v>30</v>
      </c>
      <c r="B8" s="2">
        <f>B5+B6-B7</f>
        <v>0</v>
      </c>
    </row>
    <row r="10" spans="1:3" s="1" customFormat="1" x14ac:dyDescent="0.25">
      <c r="A10" s="5" t="s">
        <v>31</v>
      </c>
      <c r="B10" s="6" t="s">
        <v>32</v>
      </c>
      <c r="C10" s="1" t="s">
        <v>33</v>
      </c>
    </row>
    <row r="11" spans="1:3" x14ac:dyDescent="0.25">
      <c r="A11" s="3">
        <v>41540</v>
      </c>
      <c r="B11" s="2">
        <v>555</v>
      </c>
      <c r="C11" t="s">
        <v>82</v>
      </c>
    </row>
    <row r="12" spans="1:3" x14ac:dyDescent="0.25">
      <c r="C12" t="s">
        <v>83</v>
      </c>
    </row>
    <row r="13" spans="1:3" x14ac:dyDescent="0.25">
      <c r="C13" t="s">
        <v>84</v>
      </c>
    </row>
    <row r="14" spans="1:3" x14ac:dyDescent="0.25">
      <c r="C14" t="s">
        <v>85</v>
      </c>
    </row>
    <row r="15" spans="1:3" x14ac:dyDescent="0.25">
      <c r="C15" t="s">
        <v>86</v>
      </c>
    </row>
    <row r="16" spans="1:3" x14ac:dyDescent="0.25">
      <c r="A16" s="3">
        <v>41540</v>
      </c>
      <c r="B16" s="2">
        <v>300</v>
      </c>
      <c r="C16" t="s">
        <v>87</v>
      </c>
    </row>
    <row r="17" spans="1:3" x14ac:dyDescent="0.25">
      <c r="C17" t="s">
        <v>88</v>
      </c>
    </row>
    <row r="18" spans="1:3" x14ac:dyDescent="0.25">
      <c r="C18" t="s">
        <v>89</v>
      </c>
    </row>
    <row r="19" spans="1:3" x14ac:dyDescent="0.25">
      <c r="C19" t="s">
        <v>90</v>
      </c>
    </row>
    <row r="20" spans="1:3" x14ac:dyDescent="0.25">
      <c r="C20" t="s">
        <v>86</v>
      </c>
    </row>
    <row r="21" spans="1:3" x14ac:dyDescent="0.25">
      <c r="A21" s="3">
        <v>41663</v>
      </c>
      <c r="B21" s="2">
        <v>150</v>
      </c>
      <c r="C21" t="s">
        <v>167</v>
      </c>
    </row>
    <row r="22" spans="1:3" x14ac:dyDescent="0.25">
      <c r="C22" t="s">
        <v>113</v>
      </c>
    </row>
    <row r="23" spans="1:3" x14ac:dyDescent="0.25">
      <c r="C23" t="s">
        <v>168</v>
      </c>
    </row>
    <row r="24" spans="1:3" s="35" customFormat="1" ht="47.25" x14ac:dyDescent="0.25">
      <c r="A24" s="33">
        <v>41308</v>
      </c>
      <c r="B24" s="32">
        <v>50</v>
      </c>
      <c r="C24" s="34" t="s">
        <v>179</v>
      </c>
    </row>
    <row r="25" spans="1:3" x14ac:dyDescent="0.25">
      <c r="C25" t="s">
        <v>113</v>
      </c>
    </row>
    <row r="26" spans="1:3" x14ac:dyDescent="0.25">
      <c r="C26" t="s">
        <v>177</v>
      </c>
    </row>
    <row r="27" spans="1:3" x14ac:dyDescent="0.25">
      <c r="A27" s="3">
        <v>41684</v>
      </c>
      <c r="B27" s="2">
        <v>586.25</v>
      </c>
      <c r="C27" t="s">
        <v>183</v>
      </c>
    </row>
    <row r="28" spans="1:3" x14ac:dyDescent="0.25">
      <c r="C28" t="s">
        <v>113</v>
      </c>
    </row>
    <row r="29" spans="1:3" x14ac:dyDescent="0.25">
      <c r="C29" t="s">
        <v>184</v>
      </c>
    </row>
  </sheetData>
  <hyperlinks>
    <hyperlink ref="A1" location="'Total Orgs'!A1" display="Total Organizations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Total Orgs</vt:lpstr>
      <vt:lpstr>AEGSA</vt:lpstr>
      <vt:lpstr>AECGO</vt:lpstr>
      <vt:lpstr>TTUAB</vt:lpstr>
      <vt:lpstr>ANRS</vt:lpstr>
      <vt:lpstr>BGSA</vt:lpstr>
      <vt:lpstr>CEHLC</vt:lpstr>
      <vt:lpstr>CEGSA</vt:lpstr>
      <vt:lpstr>CGSO</vt:lpstr>
      <vt:lpstr>CPGSC</vt:lpstr>
      <vt:lpstr>EGSO</vt:lpstr>
      <vt:lpstr>EC</vt:lpstr>
      <vt:lpstr>FSS</vt:lpstr>
      <vt:lpstr>GCC</vt:lpstr>
      <vt:lpstr>GOCPS</vt:lpstr>
      <vt:lpstr>HGSO</vt:lpstr>
      <vt:lpstr>HDFS-GSA</vt:lpstr>
      <vt:lpstr>HFES</vt:lpstr>
      <vt:lpstr>LESETAC</vt:lpstr>
      <vt:lpstr>MHSA</vt:lpstr>
      <vt:lpstr>PGSC</vt:lpstr>
      <vt:lpstr>PSSGSC</vt:lpstr>
      <vt:lpstr>PAGA</vt:lpstr>
      <vt:lpstr>RGA</vt:lpstr>
      <vt:lpstr>Red2Black</vt:lpstr>
      <vt:lpstr>SA-TIEHH</vt:lpstr>
      <vt:lpstr>SCAMS</vt:lpstr>
      <vt:lpstr>ASM</vt:lpstr>
      <vt:lpstr>TCFRGC</vt:lpstr>
      <vt:lpstr>Misc</vt:lpstr>
      <vt:lpstr>Cont</vt:lpstr>
      <vt:lpstr>'Total Orgs'!Print_Area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2014-08-29T19:16:25Z</cp:lastPrinted>
  <dcterms:created xsi:type="dcterms:W3CDTF">2011-07-14T20:00:07Z</dcterms:created>
  <dcterms:modified xsi:type="dcterms:W3CDTF">2014-08-29T21:16:29Z</dcterms:modified>
</cp:coreProperties>
</file>