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Users\kadicker\Organizations\FY20\"/>
    </mc:Choice>
  </mc:AlternateContent>
  <xr:revisionPtr revIDLastSave="0" documentId="13_ncr:1_{5CE5A49E-AB8A-4753-97F3-ECE6025DFC69}" xr6:coauthVersionLast="43" xr6:coauthVersionMax="43" xr10:uidLastSave="{00000000-0000-0000-0000-000000000000}"/>
  <bookViews>
    <workbookView xWindow="-28920" yWindow="-120" windowWidth="29040" windowHeight="15840" tabRatio="882" xr2:uid="{00000000-000D-0000-FFFF-FFFF00000000}"/>
  </bookViews>
  <sheets>
    <sheet name="Total Orgs" sheetId="1" r:id="rId1"/>
    <sheet name="African" sheetId="18" r:id="rId2"/>
    <sheet name="ACT" sheetId="3" r:id="rId3"/>
    <sheet name="AGT" sheetId="4" r:id="rId4"/>
    <sheet name="APO" sheetId="7" r:id="rId5"/>
    <sheet name="AlphaPsiOmega" sheetId="204" r:id="rId6"/>
    <sheet name="AADE" sheetId="293" r:id="rId7"/>
    <sheet name="AAFCS" sheetId="11" r:id="rId8"/>
    <sheet name="AAPG" sheetId="273" r:id="rId9"/>
    <sheet name="ACS-SA" sheetId="15" r:id="rId10"/>
    <sheet name="AIChE" sheetId="17" r:id="rId11"/>
    <sheet name="AMWA" sheetId="214" r:id="rId12"/>
    <sheet name="APWA" sheetId="294" r:id="rId13"/>
    <sheet name="ASCE" sheetId="215" r:id="rId14"/>
    <sheet name="ASID" sheetId="21" r:id="rId15"/>
    <sheet name="ASME" sheetId="22" r:id="rId16"/>
    <sheet name="AFSAQC" sheetId="274" r:id="rId17"/>
    <sheet name="ArmyROTC" sheetId="216" r:id="rId18"/>
    <sheet name="ArnoldAir" sheetId="10" r:id="rId19"/>
    <sheet name="AsscGenContractors" sheetId="8" r:id="rId20"/>
    <sheet name="ACM" sheetId="223" r:id="rId21"/>
    <sheet name="ABSS" sheetId="205" r:id="rId22"/>
    <sheet name="AsscChineseStud&amp;Scholars" sheetId="217" r:id="rId23"/>
    <sheet name="AITP" sheetId="37" r:id="rId24"/>
    <sheet name="ASAS" sheetId="33" r:id="rId25"/>
    <sheet name="ATSO" sheetId="16" r:id="rId26"/>
    <sheet name="BB" sheetId="277" r:id="rId27"/>
    <sheet name="BOSS" sheetId="73" r:id="rId28"/>
    <sheet name="BSA" sheetId="90" r:id="rId29"/>
    <sheet name="B&amp;B" sheetId="40" r:id="rId30"/>
    <sheet name="TechCRU" sheetId="41" r:id="rId31"/>
    <sheet name="Caribbean" sheetId="104" r:id="rId32"/>
    <sheet name="CSA" sheetId="42" r:id="rId33"/>
    <sheet name="CECT" sheetId="43" r:id="rId34"/>
    <sheet name="CA" sheetId="222" r:id="rId35"/>
    <sheet name="Chi Epsilon" sheetId="118" r:id="rId36"/>
    <sheet name="ChiRho" sheetId="45" r:id="rId37"/>
    <sheet name="XTE" sheetId="46" r:id="rId38"/>
    <sheet name="Christians" sheetId="221" r:id="rId39"/>
    <sheet name="A&amp;S Ambassadors" sheetId="48" r:id="rId40"/>
    <sheet name="CFFA" sheetId="39" r:id="rId41"/>
    <sheet name="CommStudies" sheetId="243" r:id="rId42"/>
    <sheet name="DSP" sheetId="57" r:id="rId43"/>
    <sheet name="DBAHJPMS" sheetId="58" r:id="rId44"/>
    <sheet name="EWB" sheetId="5" r:id="rId45"/>
    <sheet name="HON" sheetId="62" r:id="rId46"/>
    <sheet name="EtaSigDelta" sheetId="280" r:id="rId47"/>
    <sheet name="Every Nation" sheetId="125" r:id="rId48"/>
    <sheet name="Filipino" sheetId="6" r:id="rId49"/>
    <sheet name="FinanceMgmt" sheetId="63" r:id="rId50"/>
    <sheet name="FormulaSAE" sheetId="65" r:id="rId51"/>
    <sheet name="GammaBetaPhi" sheetId="66" r:id="rId52"/>
    <sheet name="Geoscience" sheetId="69" r:id="rId53"/>
    <sheet name="German" sheetId="202" r:id="rId54"/>
    <sheet name="Goin' Band" sheetId="70" r:id="rId55"/>
    <sheet name="GoldenKey" sheetId="127" r:id="rId56"/>
    <sheet name="GreekWide" sheetId="72" r:id="rId57"/>
    <sheet name="HSA" sheetId="227" r:id="rId58"/>
    <sheet name="HSS" sheetId="229" r:id="rId59"/>
    <sheet name="HHMISSO" sheetId="230" r:id="rId60"/>
    <sheet name="HistoryClub" sheetId="71" r:id="rId61"/>
    <sheet name="HSRecruiters" sheetId="79" r:id="rId62"/>
    <sheet name="ISA" sheetId="121" r:id="rId63"/>
    <sheet name="IEEE" sheetId="284" r:id="rId64"/>
    <sheet name="IIE" sheetId="82" r:id="rId65"/>
    <sheet name="ITE" sheetId="96" r:id="rId66"/>
    <sheet name="IIDA" sheetId="84" r:id="rId67"/>
    <sheet name="ITA" sheetId="86" r:id="rId68"/>
    <sheet name="ItsOnUS" sheetId="248" r:id="rId69"/>
    <sheet name="KPsi" sheetId="88" r:id="rId70"/>
    <sheet name="KappaXi" sheetId="91" r:id="rId71"/>
    <sheet name="KSMDA" sheetId="233" r:id="rId72"/>
    <sheet name="KEYOP" sheetId="231" r:id="rId73"/>
    <sheet name="Korean" sheetId="129" r:id="rId74"/>
    <sheet name="Livestock" sheetId="94" r:id="rId75"/>
    <sheet name="LBK Youth" sheetId="253" r:id="rId76"/>
    <sheet name="Lutheran" sheetId="24" r:id="rId77"/>
    <sheet name="Made n Cote" sheetId="276" r:id="rId78"/>
    <sheet name="Mane Society" sheetId="261" r:id="rId79"/>
    <sheet name="Eval" sheetId="97" r:id="rId80"/>
    <sheet name="Meat" sheetId="98" r:id="rId81"/>
    <sheet name="MSAQBT" sheetId="275" r:id="rId82"/>
    <sheet name="MSA" sheetId="99" r:id="rId83"/>
    <sheet name="MenofGod" sheetId="218" r:id="rId84"/>
    <sheet name="MTSO" sheetId="101" r:id="rId85"/>
    <sheet name="Metals" sheetId="102" r:id="rId86"/>
    <sheet name="MANRRS" sheetId="279" r:id="rId87"/>
    <sheet name="MUN" sheetId="28" r:id="rId88"/>
    <sheet name="MortarBoard" sheetId="103" r:id="rId89"/>
    <sheet name="MSBA" sheetId="169" r:id="rId90"/>
    <sheet name="MuslimSA" sheetId="105" r:id="rId91"/>
    <sheet name="NPHC" sheetId="264" r:id="rId92"/>
    <sheet name="TRA" sheetId="174" r:id="rId93"/>
    <sheet name="NSBE" sheetId="107" r:id="rId94"/>
    <sheet name="NCSC" sheetId="188" r:id="rId95"/>
    <sheet name="Navigators" sheetId="109" r:id="rId96"/>
    <sheet name="NSA" sheetId="239" r:id="rId97"/>
    <sheet name="Persian" sheetId="246" r:id="rId98"/>
    <sheet name="PFPA" sheetId="112" r:id="rId99"/>
    <sheet name="PAD" sheetId="113" r:id="rId100"/>
    <sheet name="PTKAA" sheetId="178" r:id="rId101"/>
    <sheet name="PASO" sheetId="108" r:id="rId102"/>
    <sheet name="PTS" sheetId="114" r:id="rId103"/>
    <sheet name="PYQ" sheetId="240" r:id="rId104"/>
    <sheet name="PSTEM" sheetId="135" r:id="rId105"/>
    <sheet name="RAS" sheetId="212" r:id="rId106"/>
    <sheet name="RaidersDefend" sheetId="241" r:id="rId107"/>
    <sheet name="RaiderSailing" sheetId="287" r:id="rId108"/>
    <sheet name="Raiderthon" sheetId="286" r:id="rId109"/>
    <sheet name="RanchHorse" sheetId="122" r:id="rId110"/>
    <sheet name="RISA" sheetId="123" r:id="rId111"/>
    <sheet name="RHIM" sheetId="124" r:id="rId112"/>
    <sheet name="SFDT" sheetId="128" r:id="rId113"/>
    <sheet name="SDP" sheetId="132" r:id="rId114"/>
    <sheet name="SIE" sheetId="244" r:id="rId115"/>
    <sheet name="SkyRaiders" sheetId="247" r:id="rId116"/>
    <sheet name="SACNAS" sheetId="137" r:id="rId117"/>
    <sheet name="SEP" sheetId="249" r:id="rId118"/>
    <sheet name="SHPE" sheetId="139" r:id="rId119"/>
    <sheet name="SPE" sheetId="140" r:id="rId120"/>
    <sheet name="SPWLA" sheetId="265" r:id="rId121"/>
    <sheet name="Plastics" sheetId="288" r:id="rId122"/>
    <sheet name="SWE" sheetId="142" r:id="rId123"/>
    <sheet name="SLSA" sheetId="146" r:id="rId124"/>
    <sheet name="SAND" sheetId="245" r:id="rId125"/>
    <sheet name="AgCouncil" sheetId="147" r:id="rId126"/>
    <sheet name="Wildlife" sheetId="289" r:id="rId127"/>
    <sheet name="StudentMobile" sheetId="148" r:id="rId128"/>
    <sheet name="SASLA" sheetId="130" r:id="rId129"/>
    <sheet name="SGC" sheetId="152" r:id="rId130"/>
    <sheet name="StudyAbroad" sheetId="290" r:id="rId131"/>
    <sheet name="TBS" sheetId="154" r:id="rId132"/>
    <sheet name="TAF" sheetId="291" r:id="rId133"/>
    <sheet name="TAHS" sheetId="157" r:id="rId134"/>
    <sheet name="TBHC" sheetId="176" r:id="rId135"/>
    <sheet name="TechHRMS" sheetId="255" r:id="rId136"/>
    <sheet name="TechClassic" sheetId="262" r:id="rId137"/>
    <sheet name="TCFR" sheetId="160" r:id="rId138"/>
    <sheet name="TechDucks" sheetId="254" r:id="rId139"/>
    <sheet name="TET" sheetId="161" r:id="rId140"/>
    <sheet name="Feral" sheetId="256" r:id="rId141"/>
    <sheet name="TFLT" sheetId="158" r:id="rId142"/>
    <sheet name="TechGSA" sheetId="269" r:id="rId143"/>
    <sheet name="TechGolf" sheetId="25" r:id="rId144"/>
    <sheet name="TechHorn" sheetId="242" r:id="rId145"/>
    <sheet name="Horse" sheetId="77" r:id="rId146"/>
    <sheet name="Italian" sheetId="270" r:id="rId147"/>
    <sheet name="Kahaani" sheetId="292" r:id="rId148"/>
    <sheet name="KPOP" sheetId="155" r:id="rId149"/>
    <sheet name="TMA" sheetId="166" r:id="rId150"/>
    <sheet name="Pre-Pharm" sheetId="116" r:id="rId151"/>
    <sheet name="PreVet" sheetId="67" r:id="rId152"/>
    <sheet name="TechPreOcc" sheetId="266" r:id="rId153"/>
    <sheet name="TechPR" sheetId="170" r:id="rId154"/>
    <sheet name="TSIS" sheetId="206" r:id="rId155"/>
    <sheet name="TSPE" sheetId="181" r:id="rId156"/>
    <sheet name="TSTA" sheetId="20" r:id="rId157"/>
    <sheet name="Quill" sheetId="263" r:id="rId158"/>
    <sheet name="STEM LEAF" sheetId="225" r:id="rId159"/>
    <sheet name="Techtones" sheetId="192" r:id="rId160"/>
    <sheet name="UMI" sheetId="187" r:id="rId161"/>
    <sheet name="USITTSC" sheetId="175" r:id="rId162"/>
    <sheet name="Veterans" sheetId="259" r:id="rId163"/>
    <sheet name="VOL" sheetId="194" r:id="rId164"/>
    <sheet name="Wesley" sheetId="195" r:id="rId165"/>
    <sheet name="Whitacre" sheetId="196" r:id="rId166"/>
    <sheet name="Wish" sheetId="271" r:id="rId167"/>
    <sheet name="WomennBus" sheetId="85" r:id="rId168"/>
    <sheet name="WomennPhysics" sheetId="106" r:id="rId169"/>
    <sheet name="Women Leadership" sheetId="211" r:id="rId170"/>
    <sheet name="WomenServOrg" sheetId="201" r:id="rId171"/>
    <sheet name="Wool" sheetId="197" r:id="rId172"/>
    <sheet name="Youth" sheetId="267" r:id="rId173"/>
    <sheet name="Misc" sheetId="199" r:id="rId174"/>
    <sheet name="Cont" sheetId="200" r:id="rId175"/>
  </sheets>
  <definedNames>
    <definedName name="_xlnm.Print_Area" localSheetId="0">'Total Orgs'!$A$1:$K$186</definedName>
    <definedName name="_xlnm.Print_Titles" localSheetId="0">'Total Orgs'!$1:$3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0" i="1" l="1"/>
  <c r="E16" i="1"/>
  <c r="D16" i="1"/>
  <c r="C16" i="1"/>
  <c r="B8" i="294"/>
  <c r="B5" i="294"/>
  <c r="B9" i="294" s="1"/>
  <c r="C1" i="294"/>
  <c r="E10" i="1"/>
  <c r="D10" i="1"/>
  <c r="C10" i="1"/>
  <c r="B8" i="293"/>
  <c r="B5" i="293"/>
  <c r="C1" i="293"/>
  <c r="B9" i="293" l="1"/>
  <c r="E151" i="1" l="1"/>
  <c r="D151" i="1"/>
  <c r="C151" i="1"/>
  <c r="B8" i="292"/>
  <c r="B5" i="292"/>
  <c r="C1" i="292"/>
  <c r="D150" i="1"/>
  <c r="E150" i="1"/>
  <c r="C150" i="1"/>
  <c r="E137" i="1"/>
  <c r="D137" i="1"/>
  <c r="C137" i="1"/>
  <c r="B8" i="291"/>
  <c r="B5" i="291"/>
  <c r="C1" i="291"/>
  <c r="E135" i="1"/>
  <c r="D135" i="1"/>
  <c r="C135" i="1"/>
  <c r="B8" i="290"/>
  <c r="B5" i="290"/>
  <c r="C1" i="290"/>
  <c r="E133" i="1"/>
  <c r="D133" i="1"/>
  <c r="C133" i="1"/>
  <c r="B8" i="289"/>
  <c r="B5" i="289"/>
  <c r="B9" i="289" s="1"/>
  <c r="C1" i="289"/>
  <c r="D127" i="1"/>
  <c r="E127" i="1"/>
  <c r="C127" i="1"/>
  <c r="B8" i="288"/>
  <c r="B5" i="288"/>
  <c r="C1" i="288"/>
  <c r="E111" i="1"/>
  <c r="D111" i="1"/>
  <c r="C111" i="1"/>
  <c r="B5" i="287"/>
  <c r="B8" i="287"/>
  <c r="C1" i="287"/>
  <c r="B9" i="292" l="1"/>
  <c r="B9" i="291"/>
  <c r="B9" i="290"/>
  <c r="B9" i="288"/>
  <c r="B9" i="287"/>
  <c r="B8" i="175"/>
  <c r="B8" i="42" l="1"/>
  <c r="C1" i="161" l="1"/>
  <c r="B7" i="200" l="1"/>
  <c r="E178" i="1" s="1"/>
  <c r="C1" i="200"/>
  <c r="B7" i="199"/>
  <c r="E177" i="1" s="1"/>
  <c r="C1" i="199"/>
  <c r="B8" i="192"/>
  <c r="B5" i="192"/>
  <c r="C1" i="192"/>
  <c r="B8" i="267"/>
  <c r="E176" i="1" s="1"/>
  <c r="B5" i="267"/>
  <c r="C1" i="267"/>
  <c r="B8" i="197"/>
  <c r="E175" i="1" s="1"/>
  <c r="B5" i="197"/>
  <c r="C1" i="197"/>
  <c r="B8" i="201"/>
  <c r="B5" i="201"/>
  <c r="C1" i="201"/>
  <c r="B8" i="271"/>
  <c r="B5" i="271"/>
  <c r="C1" i="271"/>
  <c r="B8" i="196"/>
  <c r="E169" i="1" s="1"/>
  <c r="B5" i="196"/>
  <c r="B9" i="196" s="1"/>
  <c r="C1" i="196"/>
  <c r="B8" i="195"/>
  <c r="E168" i="1" s="1"/>
  <c r="B5" i="195"/>
  <c r="C1" i="195"/>
  <c r="B8" i="194"/>
  <c r="B5" i="194"/>
  <c r="C1" i="194"/>
  <c r="B8" i="259"/>
  <c r="E166" i="1" s="1"/>
  <c r="B5" i="259"/>
  <c r="C1" i="259"/>
  <c r="B8" i="188"/>
  <c r="E99" i="1" s="1"/>
  <c r="B5" i="188"/>
  <c r="C1" i="188"/>
  <c r="B5" i="175"/>
  <c r="C1" i="175"/>
  <c r="B8" i="187"/>
  <c r="B5" i="187"/>
  <c r="C1" i="187"/>
  <c r="B8" i="170"/>
  <c r="E157" i="1" s="1"/>
  <c r="B5" i="170"/>
  <c r="C1" i="170"/>
  <c r="B8" i="263"/>
  <c r="B5" i="263"/>
  <c r="C1" i="263"/>
  <c r="B8" i="270"/>
  <c r="B5" i="270"/>
  <c r="F150" i="1" s="1"/>
  <c r="C1" i="270"/>
  <c r="B8" i="181"/>
  <c r="E159" i="1" s="1"/>
  <c r="B5" i="181"/>
  <c r="C1" i="181"/>
  <c r="B8" i="178"/>
  <c r="B5" i="178"/>
  <c r="B9" i="178" s="1"/>
  <c r="C1" i="178"/>
  <c r="B8" i="266"/>
  <c r="E154" i="1" s="1"/>
  <c r="B5" i="266"/>
  <c r="C1" i="266"/>
  <c r="B8" i="264"/>
  <c r="B5" i="264"/>
  <c r="C1" i="264"/>
  <c r="B8" i="174"/>
  <c r="E97" i="1" s="1"/>
  <c r="B5" i="174"/>
  <c r="C1" i="174"/>
  <c r="B8" i="169"/>
  <c r="E94" i="1" s="1"/>
  <c r="B5" i="169"/>
  <c r="C1" i="169"/>
  <c r="B8" i="116"/>
  <c r="E155" i="1" s="1"/>
  <c r="B5" i="116"/>
  <c r="C1" i="116"/>
  <c r="B8" i="166"/>
  <c r="B5" i="166"/>
  <c r="C1" i="166"/>
  <c r="B8" i="77"/>
  <c r="E149" i="1" s="1"/>
  <c r="B5" i="77"/>
  <c r="C1" i="77"/>
  <c r="B8" i="242"/>
  <c r="E148" i="1" s="1"/>
  <c r="B5" i="242"/>
  <c r="B9" i="242" s="1"/>
  <c r="C1" i="242"/>
  <c r="B8" i="158"/>
  <c r="E145" i="1" s="1"/>
  <c r="B5" i="158"/>
  <c r="C1" i="158"/>
  <c r="B8" i="256"/>
  <c r="B5" i="256"/>
  <c r="C1" i="256"/>
  <c r="B8" i="161"/>
  <c r="E143" i="1" s="1"/>
  <c r="B5" i="161"/>
  <c r="B8" i="254"/>
  <c r="E142" i="1" s="1"/>
  <c r="B5" i="254"/>
  <c r="C1" i="254"/>
  <c r="B8" i="160"/>
  <c r="E141" i="1" s="1"/>
  <c r="B5" i="160"/>
  <c r="C1" i="160"/>
  <c r="B8" i="261"/>
  <c r="E83" i="1" s="1"/>
  <c r="B5" i="261"/>
  <c r="C1" i="261"/>
  <c r="B8" i="262"/>
  <c r="E140" i="1" s="1"/>
  <c r="B5" i="262"/>
  <c r="C1" i="262"/>
  <c r="B8" i="255"/>
  <c r="B5" i="255"/>
  <c r="C1" i="255"/>
  <c r="B8" i="253"/>
  <c r="E80" i="1" s="1"/>
  <c r="B5" i="253"/>
  <c r="C1" i="253"/>
  <c r="B8" i="176"/>
  <c r="B5" i="176"/>
  <c r="C1" i="176"/>
  <c r="B8" i="157"/>
  <c r="E138" i="1" s="1"/>
  <c r="B5" i="157"/>
  <c r="F137" i="1" s="1"/>
  <c r="C1" i="157"/>
  <c r="B8" i="25"/>
  <c r="E147" i="1" s="1"/>
  <c r="B5" i="25"/>
  <c r="C1" i="25"/>
  <c r="B8" i="154"/>
  <c r="E136" i="1" s="1"/>
  <c r="B5" i="154"/>
  <c r="F135" i="1" s="1"/>
  <c r="C1" i="154"/>
  <c r="B8" i="152"/>
  <c r="E71" i="1" s="1"/>
  <c r="B5" i="152"/>
  <c r="C1" i="152"/>
  <c r="B8" i="130"/>
  <c r="E132" i="1" s="1"/>
  <c r="B5" i="130"/>
  <c r="C1" i="130"/>
  <c r="B8" i="148"/>
  <c r="E134" i="1" s="1"/>
  <c r="B5" i="148"/>
  <c r="F133" i="1" s="1"/>
  <c r="C1" i="148"/>
  <c r="B8" i="147"/>
  <c r="E131" i="1" s="1"/>
  <c r="B5" i="147"/>
  <c r="C1" i="147"/>
  <c r="B8" i="245"/>
  <c r="B5" i="245"/>
  <c r="C1" i="245"/>
  <c r="B8" i="146"/>
  <c r="E129" i="1" s="1"/>
  <c r="B5" i="146"/>
  <c r="C1" i="146"/>
  <c r="B8" i="129"/>
  <c r="E78" i="1" s="1"/>
  <c r="B5" i="129"/>
  <c r="C1" i="129"/>
  <c r="B8" i="142"/>
  <c r="E128" i="1" s="1"/>
  <c r="B5" i="142"/>
  <c r="F127" i="1" s="1"/>
  <c r="C1" i="142"/>
  <c r="B8" i="265"/>
  <c r="B5" i="265"/>
  <c r="C1" i="265"/>
  <c r="B8" i="140"/>
  <c r="E125" i="1" s="1"/>
  <c r="B5" i="140"/>
  <c r="C1" i="140"/>
  <c r="B8" i="139"/>
  <c r="B5" i="139"/>
  <c r="C1" i="139"/>
  <c r="B8" i="249"/>
  <c r="E123" i="1" s="1"/>
  <c r="B5" i="249"/>
  <c r="B9" i="249" s="1"/>
  <c r="C1" i="249"/>
  <c r="B8" i="135"/>
  <c r="B5" i="135"/>
  <c r="C1" i="135"/>
  <c r="B8" i="137"/>
  <c r="B5" i="137"/>
  <c r="B9" i="137" s="1"/>
  <c r="C1" i="137"/>
  <c r="B8" i="248"/>
  <c r="E73" i="1" s="1"/>
  <c r="B5" i="248"/>
  <c r="C1" i="248"/>
  <c r="B8" i="247"/>
  <c r="B5" i="247"/>
  <c r="C1" i="247"/>
  <c r="B8" i="244"/>
  <c r="B5" i="244"/>
  <c r="C1" i="244"/>
  <c r="B8" i="132"/>
  <c r="E118" i="1" s="1"/>
  <c r="B5" i="132"/>
  <c r="C1" i="132"/>
  <c r="B8" i="128"/>
  <c r="B5" i="128"/>
  <c r="C1" i="128"/>
  <c r="B8" i="127"/>
  <c r="E60" i="1" s="1"/>
  <c r="B5" i="127"/>
  <c r="B9" i="127" s="1"/>
  <c r="C1" i="127"/>
  <c r="B8" i="124"/>
  <c r="B5" i="124"/>
  <c r="B9" i="124" s="1"/>
  <c r="C1" i="124"/>
  <c r="B8" i="125"/>
  <c r="E52" i="1" s="1"/>
  <c r="B5" i="125"/>
  <c r="C1" i="125"/>
  <c r="B8" i="123"/>
  <c r="B5" i="123"/>
  <c r="C1" i="123"/>
  <c r="B8" i="122"/>
  <c r="B5" i="122"/>
  <c r="C1" i="122"/>
  <c r="B8" i="241"/>
  <c r="E112" i="1" s="1"/>
  <c r="B5" i="241"/>
  <c r="C1" i="241"/>
  <c r="B8" i="212"/>
  <c r="E110" i="1" s="1"/>
  <c r="B5" i="212"/>
  <c r="C1" i="212"/>
  <c r="B8" i="240"/>
  <c r="E108" i="1" s="1"/>
  <c r="B5" i="240"/>
  <c r="C1" i="240"/>
  <c r="B8" i="114"/>
  <c r="E107" i="1" s="1"/>
  <c r="B5" i="114"/>
  <c r="C1" i="114"/>
  <c r="B8" i="108"/>
  <c r="E106" i="1" s="1"/>
  <c r="B5" i="108"/>
  <c r="C1" i="108"/>
  <c r="B8" i="113"/>
  <c r="B5" i="113"/>
  <c r="C1" i="113"/>
  <c r="B8" i="112"/>
  <c r="B5" i="112"/>
  <c r="C1" i="112"/>
  <c r="B8" i="246"/>
  <c r="E102" i="1" s="1"/>
  <c r="B5" i="246"/>
  <c r="C1" i="246"/>
  <c r="B8" i="85"/>
  <c r="E171" i="1" s="1"/>
  <c r="B5" i="85"/>
  <c r="C1" i="85"/>
  <c r="B8" i="243"/>
  <c r="E46" i="1" s="1"/>
  <c r="B5" i="243"/>
  <c r="C1" i="243"/>
  <c r="E39" i="1"/>
  <c r="B5" i="118"/>
  <c r="C1" i="118"/>
  <c r="B8" i="239"/>
  <c r="E101" i="1" s="1"/>
  <c r="B5" i="239"/>
  <c r="C1" i="239"/>
  <c r="B8" i="109"/>
  <c r="E100" i="1" s="1"/>
  <c r="B5" i="109"/>
  <c r="C1" i="109"/>
  <c r="B8" i="107"/>
  <c r="E98" i="1" s="1"/>
  <c r="B5" i="107"/>
  <c r="C1" i="107"/>
  <c r="B8" i="106"/>
  <c r="E172" i="1" s="1"/>
  <c r="B5" i="106"/>
  <c r="C1" i="106"/>
  <c r="B8" i="105"/>
  <c r="E95" i="1" s="1"/>
  <c r="B5" i="105"/>
  <c r="C1" i="105"/>
  <c r="B8" i="286"/>
  <c r="E113" i="1" s="1"/>
  <c r="B5" i="286"/>
  <c r="F111" i="1" s="1"/>
  <c r="C1" i="286"/>
  <c r="B8" i="103"/>
  <c r="E93" i="1" s="1"/>
  <c r="B5" i="103"/>
  <c r="C1" i="103"/>
  <c r="B8" i="104"/>
  <c r="B5" i="104"/>
  <c r="C1" i="104"/>
  <c r="B8" i="102"/>
  <c r="E90" i="1" s="1"/>
  <c r="B5" i="102"/>
  <c r="C1" i="102"/>
  <c r="B8" i="101"/>
  <c r="B5" i="101"/>
  <c r="C1" i="101"/>
  <c r="B8" i="99"/>
  <c r="B5" i="99"/>
  <c r="C1" i="99"/>
  <c r="B8" i="275"/>
  <c r="E86" i="1" s="1"/>
  <c r="B5" i="275"/>
  <c r="C1" i="275"/>
  <c r="B8" i="98"/>
  <c r="E85" i="1" s="1"/>
  <c r="B5" i="98"/>
  <c r="C1" i="98"/>
  <c r="B8" i="97"/>
  <c r="B5" i="97"/>
  <c r="C1" i="97"/>
  <c r="B8" i="94"/>
  <c r="B5" i="94"/>
  <c r="C1" i="94"/>
  <c r="B8" i="155"/>
  <c r="B5" i="155"/>
  <c r="B9" i="155" s="1"/>
  <c r="C1" i="155"/>
  <c r="B8" i="91"/>
  <c r="E75" i="1" s="1"/>
  <c r="B5" i="91"/>
  <c r="C1" i="91"/>
  <c r="B8" i="90"/>
  <c r="B5" i="90"/>
  <c r="C1" i="90"/>
  <c r="B8" i="233"/>
  <c r="B5" i="233"/>
  <c r="C1" i="233"/>
  <c r="B8" i="88"/>
  <c r="E74" i="1" s="1"/>
  <c r="B5" i="88"/>
  <c r="C1" i="88"/>
  <c r="B8" i="86"/>
  <c r="B5" i="86"/>
  <c r="C1" i="86"/>
  <c r="B8" i="84"/>
  <c r="E70" i="1" s="1"/>
  <c r="B5" i="84"/>
  <c r="C1" i="84"/>
  <c r="B8" i="96"/>
  <c r="E69" i="1" s="1"/>
  <c r="B5" i="96"/>
  <c r="C1" i="96"/>
  <c r="B8" i="82"/>
  <c r="B5" i="82"/>
  <c r="C1" i="82"/>
  <c r="B8" i="284"/>
  <c r="E67" i="1" s="1"/>
  <c r="B5" i="284"/>
  <c r="C1" i="284"/>
  <c r="B8" i="121"/>
  <c r="B5" i="121"/>
  <c r="C1" i="121"/>
  <c r="B8" i="231"/>
  <c r="B5" i="231"/>
  <c r="C1" i="231"/>
  <c r="B8" i="79"/>
  <c r="E65" i="1" s="1"/>
  <c r="B5" i="79"/>
  <c r="C1" i="79"/>
  <c r="B8" i="230"/>
  <c r="E43" i="1" s="1"/>
  <c r="B5" i="230"/>
  <c r="C1" i="230"/>
  <c r="B8" i="229"/>
  <c r="E63" i="1" s="1"/>
  <c r="B5" i="229"/>
  <c r="C1" i="229"/>
  <c r="B8" i="73"/>
  <c r="B5" i="73"/>
  <c r="C1" i="73"/>
  <c r="B8" i="227"/>
  <c r="B5" i="227"/>
  <c r="C1" i="227"/>
  <c r="B8" i="72"/>
  <c r="E61" i="1" s="1"/>
  <c r="B5" i="72"/>
  <c r="C1" i="72"/>
  <c r="B8" i="71"/>
  <c r="B5" i="71"/>
  <c r="C1" i="71"/>
  <c r="B8" i="70"/>
  <c r="B5" i="70"/>
  <c r="B9" i="70" s="1"/>
  <c r="C1" i="70"/>
  <c r="B8" i="202"/>
  <c r="E58" i="1" s="1"/>
  <c r="B5" i="202"/>
  <c r="C1" i="202"/>
  <c r="B8" i="69"/>
  <c r="E57" i="1" s="1"/>
  <c r="B5" i="69"/>
  <c r="C1" i="69"/>
  <c r="B8" i="211"/>
  <c r="B5" i="211"/>
  <c r="C1" i="211"/>
  <c r="B8" i="269"/>
  <c r="E146" i="1" s="1"/>
  <c r="B5" i="269"/>
  <c r="C1" i="269"/>
  <c r="B8" i="67"/>
  <c r="B5" i="67"/>
  <c r="B9" i="67" s="1"/>
  <c r="C1" i="67"/>
  <c r="B8" i="66"/>
  <c r="E56" i="1" s="1"/>
  <c r="B5" i="66"/>
  <c r="B9" i="66" s="1"/>
  <c r="C1" i="66"/>
  <c r="B8" i="65"/>
  <c r="E55" i="1" s="1"/>
  <c r="B5" i="65"/>
  <c r="C1" i="65"/>
  <c r="B8" i="63"/>
  <c r="B5" i="63"/>
  <c r="C1" i="63"/>
  <c r="B8" i="280"/>
  <c r="E51" i="1" s="1"/>
  <c r="B5" i="280"/>
  <c r="C1" i="280"/>
  <c r="B8" i="62"/>
  <c r="B5" i="62"/>
  <c r="C1" i="62"/>
  <c r="B8" i="6"/>
  <c r="E53" i="1" s="1"/>
  <c r="B5" i="6"/>
  <c r="C1" i="6"/>
  <c r="B8" i="5"/>
  <c r="E49" i="1" s="1"/>
  <c r="B5" i="5"/>
  <c r="C1" i="5"/>
  <c r="B8" i="225"/>
  <c r="B5" i="225"/>
  <c r="B9" i="225" s="1"/>
  <c r="C1" i="225"/>
  <c r="B8" i="223"/>
  <c r="B5" i="223"/>
  <c r="B9" i="223" s="1"/>
  <c r="C1" i="223"/>
  <c r="B8" i="58"/>
  <c r="B5" i="58"/>
  <c r="C1" i="58"/>
  <c r="B8" i="57"/>
  <c r="E47" i="1" s="1"/>
  <c r="B5" i="57"/>
  <c r="C1" i="57"/>
  <c r="B8" i="20"/>
  <c r="E160" i="1" s="1"/>
  <c r="B5" i="20"/>
  <c r="C1" i="20"/>
  <c r="B8" i="39"/>
  <c r="E45" i="1" s="1"/>
  <c r="B5" i="39"/>
  <c r="C1" i="39"/>
  <c r="B8" i="206"/>
  <c r="E158" i="1" s="1"/>
  <c r="B5" i="206"/>
  <c r="C1" i="206"/>
  <c r="B8" i="48"/>
  <c r="E44" i="1" s="1"/>
  <c r="B5" i="48"/>
  <c r="C1" i="48"/>
  <c r="B8" i="221"/>
  <c r="E42" i="1" s="1"/>
  <c r="B5" i="221"/>
  <c r="C1" i="221"/>
  <c r="B8" i="28"/>
  <c r="E92" i="1" s="1"/>
  <c r="B5" i="28"/>
  <c r="C1" i="28"/>
  <c r="B8" i="46"/>
  <c r="B5" i="46"/>
  <c r="C1" i="46"/>
  <c r="B8" i="45"/>
  <c r="E40" i="1" s="1"/>
  <c r="B5" i="45"/>
  <c r="C1" i="45"/>
  <c r="B8" i="222"/>
  <c r="E38" i="1" s="1"/>
  <c r="B5" i="222"/>
  <c r="C1" i="222"/>
  <c r="B8" i="43"/>
  <c r="E37" i="1" s="1"/>
  <c r="B5" i="43"/>
  <c r="C1" i="43"/>
  <c r="E36" i="1"/>
  <c r="B5" i="42"/>
  <c r="C1" i="42"/>
  <c r="B8" i="41"/>
  <c r="E34" i="1" s="1"/>
  <c r="B5" i="41"/>
  <c r="C1" i="41"/>
  <c r="B8" i="40"/>
  <c r="B5" i="40"/>
  <c r="C1" i="40"/>
  <c r="B8" i="279"/>
  <c r="B5" i="279"/>
  <c r="C1" i="279"/>
  <c r="B8" i="277"/>
  <c r="B5" i="277"/>
  <c r="C1" i="277"/>
  <c r="B8" i="33"/>
  <c r="E28" i="1" s="1"/>
  <c r="B5" i="33"/>
  <c r="C1" i="33"/>
  <c r="B8" i="37"/>
  <c r="E27" i="1" s="1"/>
  <c r="B5" i="37"/>
  <c r="C1" i="37"/>
  <c r="B8" i="217"/>
  <c r="E26" i="1" s="1"/>
  <c r="B5" i="217"/>
  <c r="C1" i="217"/>
  <c r="B8" i="205"/>
  <c r="E25" i="1" s="1"/>
  <c r="B5" i="205"/>
  <c r="C1" i="205"/>
  <c r="B8" i="218"/>
  <c r="E88" i="1" s="1"/>
  <c r="B5" i="218"/>
  <c r="C1" i="218"/>
  <c r="B8" i="276"/>
  <c r="E82" i="1" s="1"/>
  <c r="B5" i="276"/>
  <c r="C1" i="276"/>
  <c r="B8" i="8"/>
  <c r="E23" i="1" s="1"/>
  <c r="B5" i="8"/>
  <c r="C1" i="8"/>
  <c r="B8" i="24"/>
  <c r="E81" i="1" s="1"/>
  <c r="B5" i="24"/>
  <c r="C1" i="24"/>
  <c r="B8" i="216"/>
  <c r="B5" i="216"/>
  <c r="C1" i="216"/>
  <c r="B8" i="274"/>
  <c r="E20" i="1" s="1"/>
  <c r="B5" i="274"/>
  <c r="C1" i="274"/>
  <c r="B8" i="22"/>
  <c r="E19" i="1" s="1"/>
  <c r="B5" i="22"/>
  <c r="C1" i="22"/>
  <c r="B8" i="21"/>
  <c r="B5" i="21"/>
  <c r="C1" i="21"/>
  <c r="B8" i="215"/>
  <c r="E17" i="1" s="1"/>
  <c r="B5" i="215"/>
  <c r="F16" i="1" s="1"/>
  <c r="C1" i="215"/>
  <c r="B8" i="214"/>
  <c r="B5" i="214"/>
  <c r="C1" i="214"/>
  <c r="B8" i="16"/>
  <c r="E29" i="1" s="1"/>
  <c r="B5" i="16"/>
  <c r="B9" i="16" s="1"/>
  <c r="C1" i="16"/>
  <c r="B8" i="17"/>
  <c r="B5" i="17"/>
  <c r="C1" i="17"/>
  <c r="B8" i="10"/>
  <c r="B5" i="10"/>
  <c r="B9" i="10" s="1"/>
  <c r="C1" i="10"/>
  <c r="B8" i="15"/>
  <c r="B5" i="15"/>
  <c r="C1" i="15"/>
  <c r="B8" i="273"/>
  <c r="E12" i="1" s="1"/>
  <c r="B5" i="273"/>
  <c r="C1" i="273"/>
  <c r="B8" i="11"/>
  <c r="E11" i="1" s="1"/>
  <c r="B5" i="11"/>
  <c r="F10" i="1" s="1"/>
  <c r="C1" i="11"/>
  <c r="B8" i="204"/>
  <c r="E9" i="1" s="1"/>
  <c r="B5" i="204"/>
  <c r="C1" i="204"/>
  <c r="B8" i="7"/>
  <c r="E8" i="1" s="1"/>
  <c r="B5" i="7"/>
  <c r="C1" i="7"/>
  <c r="B8" i="4"/>
  <c r="E7" i="1" s="1"/>
  <c r="B5" i="4"/>
  <c r="B9" i="4" s="1"/>
  <c r="C1" i="4"/>
  <c r="B8" i="3"/>
  <c r="B5" i="3"/>
  <c r="C1" i="3"/>
  <c r="B8" i="18"/>
  <c r="B5" i="18"/>
  <c r="C1" i="18"/>
  <c r="B178" i="1"/>
  <c r="B5" i="200" s="1"/>
  <c r="C178" i="1"/>
  <c r="C177" i="1"/>
  <c r="D163" i="1"/>
  <c r="C163" i="1"/>
  <c r="D176" i="1"/>
  <c r="C176" i="1"/>
  <c r="D175" i="1"/>
  <c r="C175" i="1"/>
  <c r="D174" i="1"/>
  <c r="C174" i="1"/>
  <c r="D170" i="1"/>
  <c r="C170" i="1"/>
  <c r="D169" i="1"/>
  <c r="C169" i="1"/>
  <c r="D168" i="1"/>
  <c r="C168" i="1"/>
  <c r="D167" i="1"/>
  <c r="C167" i="1"/>
  <c r="D166" i="1"/>
  <c r="C166" i="1"/>
  <c r="D99" i="1"/>
  <c r="C99" i="1"/>
  <c r="D165" i="1"/>
  <c r="C165" i="1"/>
  <c r="D164" i="1"/>
  <c r="C164" i="1"/>
  <c r="D157" i="1"/>
  <c r="C157" i="1"/>
  <c r="D161" i="1"/>
  <c r="C161" i="1"/>
  <c r="D159" i="1"/>
  <c r="C159" i="1"/>
  <c r="E105" i="1"/>
  <c r="D105" i="1"/>
  <c r="C105" i="1"/>
  <c r="D154" i="1"/>
  <c r="C154" i="1"/>
  <c r="D96" i="1"/>
  <c r="C96" i="1"/>
  <c r="D97" i="1"/>
  <c r="C97" i="1"/>
  <c r="D94" i="1"/>
  <c r="C94" i="1"/>
  <c r="D155" i="1"/>
  <c r="C155" i="1"/>
  <c r="D153" i="1"/>
  <c r="C153" i="1"/>
  <c r="E152" i="1"/>
  <c r="D152" i="1"/>
  <c r="C152" i="1"/>
  <c r="D149" i="1"/>
  <c r="C149" i="1"/>
  <c r="D148" i="1"/>
  <c r="C148" i="1"/>
  <c r="D146" i="1"/>
  <c r="C146" i="1"/>
  <c r="D145" i="1"/>
  <c r="C145" i="1"/>
  <c r="E144" i="1"/>
  <c r="D144" i="1"/>
  <c r="C144" i="1"/>
  <c r="D143" i="1"/>
  <c r="C143" i="1"/>
  <c r="D142" i="1"/>
  <c r="C142" i="1"/>
  <c r="D141" i="1"/>
  <c r="C141" i="1"/>
  <c r="D83" i="1"/>
  <c r="C83" i="1"/>
  <c r="D140" i="1"/>
  <c r="C140" i="1"/>
  <c r="D80" i="1"/>
  <c r="C80" i="1"/>
  <c r="E139" i="1"/>
  <c r="D139" i="1"/>
  <c r="C139" i="1"/>
  <c r="D138" i="1"/>
  <c r="C138" i="1"/>
  <c r="D147" i="1"/>
  <c r="C147" i="1"/>
  <c r="D136" i="1"/>
  <c r="C136" i="1"/>
  <c r="D132" i="1"/>
  <c r="C132" i="1"/>
  <c r="D134" i="1"/>
  <c r="C134" i="1"/>
  <c r="D131" i="1"/>
  <c r="C131" i="1"/>
  <c r="E130" i="1"/>
  <c r="D130" i="1"/>
  <c r="C130" i="1"/>
  <c r="D129" i="1"/>
  <c r="C129" i="1"/>
  <c r="D78" i="1"/>
  <c r="C78" i="1"/>
  <c r="D128" i="1"/>
  <c r="C128" i="1"/>
  <c r="D126" i="1"/>
  <c r="C126" i="1"/>
  <c r="D125" i="1"/>
  <c r="C125" i="1"/>
  <c r="E121" i="1"/>
  <c r="D121" i="1"/>
  <c r="C121" i="1"/>
  <c r="D124" i="1"/>
  <c r="C124" i="1"/>
  <c r="D123" i="1"/>
  <c r="C123" i="1"/>
  <c r="E109" i="1"/>
  <c r="D109" i="1"/>
  <c r="C109" i="1"/>
  <c r="D122" i="1"/>
  <c r="C122" i="1"/>
  <c r="D73" i="1"/>
  <c r="C73" i="1"/>
  <c r="D120" i="1"/>
  <c r="C120" i="1"/>
  <c r="D119" i="1"/>
  <c r="C119" i="1"/>
  <c r="D118" i="1"/>
  <c r="C118" i="1"/>
  <c r="E117" i="1"/>
  <c r="D117" i="1"/>
  <c r="C117" i="1"/>
  <c r="D60" i="1"/>
  <c r="C60" i="1"/>
  <c r="E116" i="1"/>
  <c r="D116" i="1"/>
  <c r="C116" i="1"/>
  <c r="D52" i="1"/>
  <c r="C52" i="1"/>
  <c r="D115" i="1"/>
  <c r="C115" i="1"/>
  <c r="D114" i="1"/>
  <c r="C114" i="1"/>
  <c r="D112" i="1"/>
  <c r="C112" i="1"/>
  <c r="D110" i="1"/>
  <c r="C110" i="1"/>
  <c r="D108" i="1"/>
  <c r="C108" i="1"/>
  <c r="D107" i="1"/>
  <c r="C107" i="1"/>
  <c r="D106" i="1"/>
  <c r="C106" i="1"/>
  <c r="E104" i="1"/>
  <c r="D104" i="1"/>
  <c r="C104" i="1"/>
  <c r="D103" i="1"/>
  <c r="C103" i="1"/>
  <c r="D102" i="1"/>
  <c r="C102" i="1"/>
  <c r="D171" i="1"/>
  <c r="C171" i="1"/>
  <c r="D46" i="1"/>
  <c r="C46" i="1"/>
  <c r="D39" i="1"/>
  <c r="C39" i="1"/>
  <c r="D101" i="1"/>
  <c r="C101" i="1"/>
  <c r="D100" i="1"/>
  <c r="C100" i="1"/>
  <c r="D98" i="1"/>
  <c r="C98" i="1"/>
  <c r="D172" i="1"/>
  <c r="C172" i="1"/>
  <c r="D95" i="1"/>
  <c r="C95" i="1"/>
  <c r="D113" i="1"/>
  <c r="C113" i="1"/>
  <c r="D35" i="1"/>
  <c r="C35" i="1"/>
  <c r="D93" i="1"/>
  <c r="C93" i="1"/>
  <c r="D90" i="1"/>
  <c r="C90" i="1"/>
  <c r="E89" i="1"/>
  <c r="D89" i="1"/>
  <c r="C89" i="1"/>
  <c r="D87" i="1"/>
  <c r="C87" i="1"/>
  <c r="D86" i="1"/>
  <c r="C86" i="1"/>
  <c r="D85" i="1"/>
  <c r="C85" i="1"/>
  <c r="D84" i="1"/>
  <c r="C84" i="1"/>
  <c r="D79" i="1"/>
  <c r="C79" i="1"/>
  <c r="D75" i="1"/>
  <c r="C75" i="1"/>
  <c r="D32" i="1"/>
  <c r="C32" i="1"/>
  <c r="E76" i="1"/>
  <c r="D76" i="1"/>
  <c r="C76" i="1"/>
  <c r="D74" i="1"/>
  <c r="C74" i="1"/>
  <c r="D72" i="1"/>
  <c r="C72" i="1"/>
  <c r="D71" i="1"/>
  <c r="C71" i="1"/>
  <c r="D70" i="1"/>
  <c r="C70" i="1"/>
  <c r="D69" i="1"/>
  <c r="C69" i="1"/>
  <c r="D68" i="1"/>
  <c r="C68" i="1"/>
  <c r="D67" i="1"/>
  <c r="C67" i="1"/>
  <c r="E66" i="1"/>
  <c r="D66" i="1"/>
  <c r="C66" i="1"/>
  <c r="E77" i="1"/>
  <c r="D77" i="1"/>
  <c r="C77" i="1"/>
  <c r="D65" i="1"/>
  <c r="C65" i="1"/>
  <c r="D63" i="1"/>
  <c r="C63" i="1"/>
  <c r="E31" i="1"/>
  <c r="D31" i="1"/>
  <c r="C31" i="1"/>
  <c r="E62" i="1"/>
  <c r="D62" i="1"/>
  <c r="C62" i="1"/>
  <c r="D61" i="1"/>
  <c r="C61" i="1"/>
  <c r="D64" i="1"/>
  <c r="C64" i="1"/>
  <c r="E59" i="1"/>
  <c r="D59" i="1"/>
  <c r="C59" i="1"/>
  <c r="D58" i="1"/>
  <c r="C58" i="1"/>
  <c r="D57" i="1"/>
  <c r="C57" i="1"/>
  <c r="D173" i="1"/>
  <c r="C173" i="1"/>
  <c r="E156" i="1"/>
  <c r="D156" i="1"/>
  <c r="C156" i="1"/>
  <c r="D56" i="1"/>
  <c r="C56" i="1"/>
  <c r="D55" i="1"/>
  <c r="C55" i="1"/>
  <c r="E54" i="1"/>
  <c r="D54" i="1"/>
  <c r="C54" i="1"/>
  <c r="D51" i="1"/>
  <c r="C51" i="1"/>
  <c r="E50" i="1"/>
  <c r="D50" i="1"/>
  <c r="C50" i="1"/>
  <c r="D53" i="1"/>
  <c r="C53" i="1"/>
  <c r="D49" i="1"/>
  <c r="C49" i="1"/>
  <c r="E162" i="1"/>
  <c r="D162" i="1"/>
  <c r="C162" i="1"/>
  <c r="E24" i="1"/>
  <c r="D24" i="1"/>
  <c r="C24" i="1"/>
  <c r="D48" i="1"/>
  <c r="C48" i="1"/>
  <c r="D47" i="1"/>
  <c r="C47" i="1"/>
  <c r="D160" i="1"/>
  <c r="C160" i="1"/>
  <c r="D45" i="1"/>
  <c r="C45" i="1"/>
  <c r="D158" i="1"/>
  <c r="C158" i="1"/>
  <c r="D44" i="1"/>
  <c r="C44" i="1"/>
  <c r="D43" i="1"/>
  <c r="C43" i="1"/>
  <c r="D42" i="1"/>
  <c r="C42" i="1"/>
  <c r="D92" i="1"/>
  <c r="C92" i="1"/>
  <c r="D41" i="1"/>
  <c r="C41" i="1"/>
  <c r="D40" i="1"/>
  <c r="C40" i="1"/>
  <c r="D38" i="1"/>
  <c r="C38" i="1"/>
  <c r="D37" i="1"/>
  <c r="C37" i="1"/>
  <c r="D36" i="1"/>
  <c r="C36" i="1"/>
  <c r="D34" i="1"/>
  <c r="C34" i="1"/>
  <c r="E33" i="1"/>
  <c r="D33" i="1"/>
  <c r="C33" i="1"/>
  <c r="D91" i="1"/>
  <c r="C91" i="1"/>
  <c r="D30" i="1"/>
  <c r="C30" i="1"/>
  <c r="D28" i="1"/>
  <c r="C28" i="1"/>
  <c r="D27" i="1"/>
  <c r="C27" i="1"/>
  <c r="D26" i="1"/>
  <c r="C26" i="1"/>
  <c r="D25" i="1"/>
  <c r="C25" i="1"/>
  <c r="D88" i="1"/>
  <c r="C88" i="1"/>
  <c r="D82" i="1"/>
  <c r="C82" i="1"/>
  <c r="D23" i="1"/>
  <c r="C23" i="1"/>
  <c r="D81" i="1"/>
  <c r="C81" i="1"/>
  <c r="D21" i="1"/>
  <c r="C21" i="1"/>
  <c r="D20" i="1"/>
  <c r="C20" i="1"/>
  <c r="D19" i="1"/>
  <c r="C19" i="1"/>
  <c r="D18" i="1"/>
  <c r="C18" i="1"/>
  <c r="D17" i="1"/>
  <c r="C17" i="1"/>
  <c r="E15" i="1"/>
  <c r="D15" i="1"/>
  <c r="C15" i="1"/>
  <c r="D29" i="1"/>
  <c r="C29" i="1"/>
  <c r="D14" i="1"/>
  <c r="C14" i="1"/>
  <c r="E22" i="1"/>
  <c r="D22" i="1"/>
  <c r="C22" i="1"/>
  <c r="D13" i="1"/>
  <c r="C13" i="1"/>
  <c r="D12" i="1"/>
  <c r="C12" i="1"/>
  <c r="D11" i="1"/>
  <c r="C11" i="1"/>
  <c r="D9" i="1"/>
  <c r="C9" i="1"/>
  <c r="D8" i="1"/>
  <c r="C8" i="1"/>
  <c r="D7" i="1"/>
  <c r="C7" i="1"/>
  <c r="D6" i="1"/>
  <c r="C6" i="1"/>
  <c r="D5" i="1"/>
  <c r="C5" i="1"/>
  <c r="B9" i="216" l="1"/>
  <c r="B9" i="169"/>
  <c r="B9" i="255"/>
  <c r="B9" i="240"/>
  <c r="B9" i="40"/>
  <c r="B9" i="91"/>
  <c r="E126" i="1"/>
  <c r="F126" i="1" s="1"/>
  <c r="B9" i="265"/>
  <c r="B9" i="231"/>
  <c r="B9" i="241"/>
  <c r="B9" i="174"/>
  <c r="B9" i="264"/>
  <c r="B9" i="175"/>
  <c r="B9" i="204"/>
  <c r="B9" i="280"/>
  <c r="B9" i="88"/>
  <c r="B9" i="129"/>
  <c r="B9" i="158"/>
  <c r="B9" i="28"/>
  <c r="B9" i="227"/>
  <c r="B9" i="62"/>
  <c r="B9" i="69"/>
  <c r="B9" i="116"/>
  <c r="B9" i="188"/>
  <c r="B9" i="267"/>
  <c r="B9" i="42"/>
  <c r="B9" i="6"/>
  <c r="B9" i="84"/>
  <c r="B9" i="286"/>
  <c r="B9" i="85"/>
  <c r="B9" i="152"/>
  <c r="B9" i="261"/>
  <c r="B9" i="270"/>
  <c r="B9" i="22"/>
  <c r="B9" i="105"/>
  <c r="B9" i="246"/>
  <c r="B9" i="101"/>
  <c r="B9" i="108"/>
  <c r="B9" i="135"/>
  <c r="B9" i="256"/>
  <c r="B9" i="215"/>
  <c r="B9" i="218"/>
  <c r="B9" i="41"/>
  <c r="B9" i="48"/>
  <c r="B9" i="5"/>
  <c r="B9" i="73"/>
  <c r="B9" i="96"/>
  <c r="B9" i="103"/>
  <c r="B9" i="243"/>
  <c r="B9" i="212"/>
  <c r="B9" i="140"/>
  <c r="B9" i="130"/>
  <c r="B9" i="20"/>
  <c r="B9" i="202"/>
  <c r="B9" i="106"/>
  <c r="B9" i="25"/>
  <c r="B9" i="170"/>
  <c r="F172" i="1"/>
  <c r="F83" i="1"/>
  <c r="F168" i="1"/>
  <c r="F46" i="1"/>
  <c r="F54" i="1"/>
  <c r="F71" i="1"/>
  <c r="F95" i="1"/>
  <c r="F151" i="1"/>
  <c r="F157" i="1"/>
  <c r="F176" i="1"/>
  <c r="F147" i="1"/>
  <c r="F113" i="1"/>
  <c r="F49" i="1"/>
  <c r="F180" i="1" s="1"/>
  <c r="F53" i="1"/>
  <c r="B9" i="244"/>
  <c r="F88" i="1"/>
  <c r="F57" i="1"/>
  <c r="F74" i="1"/>
  <c r="F75" i="1"/>
  <c r="F77" i="1"/>
  <c r="B9" i="123"/>
  <c r="F158" i="1"/>
  <c r="F162" i="1"/>
  <c r="F50" i="1"/>
  <c r="F58" i="1"/>
  <c r="F69" i="1"/>
  <c r="F89" i="1"/>
  <c r="F123" i="1"/>
  <c r="F155" i="1"/>
  <c r="F146" i="1"/>
  <c r="F166" i="1"/>
  <c r="F15" i="1"/>
  <c r="F59" i="1"/>
  <c r="F62" i="1"/>
  <c r="F112" i="1"/>
  <c r="F116" i="1"/>
  <c r="F78" i="1"/>
  <c r="F139" i="1"/>
  <c r="F144" i="1"/>
  <c r="B9" i="90"/>
  <c r="F159" i="1"/>
  <c r="F156" i="1"/>
  <c r="F109" i="1"/>
  <c r="F12" i="1"/>
  <c r="F7" i="1"/>
  <c r="F56" i="1"/>
  <c r="F108" i="1"/>
  <c r="B9" i="46"/>
  <c r="F136" i="1"/>
  <c r="B9" i="194"/>
  <c r="F29" i="1"/>
  <c r="F93" i="1"/>
  <c r="B9" i="71"/>
  <c r="F138" i="1"/>
  <c r="F24" i="1"/>
  <c r="F70" i="1"/>
  <c r="F171" i="1"/>
  <c r="F27" i="1"/>
  <c r="F86" i="1"/>
  <c r="F23" i="1"/>
  <c r="F92" i="1"/>
  <c r="F44" i="1"/>
  <c r="F160" i="1"/>
  <c r="F67" i="1"/>
  <c r="F110" i="1"/>
  <c r="F121" i="1"/>
  <c r="F132" i="1"/>
  <c r="B9" i="8"/>
  <c r="F38" i="1"/>
  <c r="B9" i="245"/>
  <c r="F17" i="1"/>
  <c r="B9" i="107"/>
  <c r="B9" i="201"/>
  <c r="F37" i="1"/>
  <c r="B9" i="3"/>
  <c r="B9" i="161"/>
  <c r="F22" i="1"/>
  <c r="F128" i="1"/>
  <c r="F99" i="1"/>
  <c r="F9" i="1"/>
  <c r="B9" i="17"/>
  <c r="B9" i="276"/>
  <c r="B9" i="33"/>
  <c r="B9" i="97"/>
  <c r="B9" i="102"/>
  <c r="F107" i="1"/>
  <c r="B9" i="147"/>
  <c r="B9" i="176"/>
  <c r="B9" i="266"/>
  <c r="F169" i="1"/>
  <c r="B9" i="192"/>
  <c r="F82" i="1"/>
  <c r="F34" i="1"/>
  <c r="F106" i="1"/>
  <c r="F130" i="1"/>
  <c r="B9" i="15"/>
  <c r="B9" i="211"/>
  <c r="B9" i="99"/>
  <c r="F100" i="1"/>
  <c r="B9" i="139"/>
  <c r="F141" i="1"/>
  <c r="F52" i="1"/>
  <c r="F20" i="1"/>
  <c r="F33" i="1"/>
  <c r="F51" i="1"/>
  <c r="B9" i="21"/>
  <c r="F43" i="1"/>
  <c r="B9" i="112"/>
  <c r="F94" i="1"/>
  <c r="B9" i="263"/>
  <c r="F45" i="1"/>
  <c r="F148" i="1"/>
  <c r="F154" i="1"/>
  <c r="B9" i="58"/>
  <c r="B9" i="128"/>
  <c r="F25" i="1"/>
  <c r="F66" i="1"/>
  <c r="F145" i="1"/>
  <c r="F105" i="1"/>
  <c r="F40" i="1"/>
  <c r="F177" i="1"/>
  <c r="F19" i="1"/>
  <c r="F65" i="1"/>
  <c r="F90" i="1"/>
  <c r="F60" i="1"/>
  <c r="F143" i="1"/>
  <c r="B9" i="11"/>
  <c r="B9" i="277"/>
  <c r="B9" i="248"/>
  <c r="B9" i="142"/>
  <c r="F134" i="1"/>
  <c r="F80" i="1"/>
  <c r="B9" i="271"/>
  <c r="F61" i="1"/>
  <c r="F104" i="1"/>
  <c r="B9" i="279"/>
  <c r="F152" i="1"/>
  <c r="F39" i="1"/>
  <c r="B9" i="166"/>
  <c r="F63" i="1"/>
  <c r="F98" i="1"/>
  <c r="F11" i="1"/>
  <c r="F97" i="1"/>
  <c r="F81" i="1"/>
  <c r="F118" i="1"/>
  <c r="F129" i="1"/>
  <c r="F140" i="1"/>
  <c r="F31" i="1"/>
  <c r="F76" i="1"/>
  <c r="F131" i="1"/>
  <c r="B9" i="18"/>
  <c r="B9" i="43"/>
  <c r="B9" i="221"/>
  <c r="F47" i="1"/>
  <c r="F55" i="1"/>
  <c r="F142" i="1"/>
  <c r="F149" i="1"/>
  <c r="B9" i="247"/>
  <c r="B9" i="122"/>
  <c r="B9" i="113"/>
  <c r="B9" i="104"/>
  <c r="B9" i="94"/>
  <c r="B9" i="233"/>
  <c r="B9" i="86"/>
  <c r="B9" i="82"/>
  <c r="B9" i="284"/>
  <c r="B9" i="121"/>
  <c r="B9" i="79"/>
  <c r="B9" i="229"/>
  <c r="B9" i="72"/>
  <c r="B9" i="63"/>
  <c r="B9" i="39"/>
  <c r="B9" i="205"/>
  <c r="B9" i="274"/>
  <c r="B9" i="214"/>
  <c r="F178" i="1"/>
  <c r="B8" i="200"/>
  <c r="E163" i="1"/>
  <c r="F163" i="1" s="1"/>
  <c r="E170" i="1"/>
  <c r="F170" i="1" s="1"/>
  <c r="B9" i="195"/>
  <c r="B9" i="259"/>
  <c r="E165" i="1"/>
  <c r="F165" i="1" s="1"/>
  <c r="E161" i="1"/>
  <c r="F161" i="1" s="1"/>
  <c r="E96" i="1"/>
  <c r="F96" i="1" s="1"/>
  <c r="E153" i="1"/>
  <c r="F153" i="1" s="1"/>
  <c r="B9" i="160"/>
  <c r="B9" i="262"/>
  <c r="B9" i="253"/>
  <c r="B9" i="157"/>
  <c r="B9" i="154"/>
  <c r="F125" i="1"/>
  <c r="E124" i="1"/>
  <c r="F124" i="1" s="1"/>
  <c r="E122" i="1"/>
  <c r="F122" i="1" s="1"/>
  <c r="F73" i="1"/>
  <c r="B9" i="125"/>
  <c r="E115" i="1"/>
  <c r="F115" i="1" s="1"/>
  <c r="F102" i="1"/>
  <c r="B9" i="109"/>
  <c r="F85" i="1"/>
  <c r="E79" i="1"/>
  <c r="F79" i="1" s="1"/>
  <c r="E72" i="1"/>
  <c r="F72" i="1" s="1"/>
  <c r="B9" i="230"/>
  <c r="E64" i="1"/>
  <c r="F64" i="1" s="1"/>
  <c r="F28" i="1"/>
  <c r="E173" i="1"/>
  <c r="F173" i="1" s="1"/>
  <c r="B9" i="57"/>
  <c r="F42" i="1"/>
  <c r="B9" i="222"/>
  <c r="E30" i="1"/>
  <c r="F30" i="1" s="1"/>
  <c r="B9" i="37"/>
  <c r="F26" i="1"/>
  <c r="B9" i="24"/>
  <c r="E18" i="1"/>
  <c r="F18" i="1" s="1"/>
  <c r="B9" i="273"/>
  <c r="E5" i="1"/>
  <c r="F5" i="1" s="1"/>
  <c r="E32" i="1"/>
  <c r="F32" i="1" s="1"/>
  <c r="B9" i="181"/>
  <c r="B9" i="275"/>
  <c r="E87" i="1"/>
  <c r="F87" i="1" s="1"/>
  <c r="B9" i="269"/>
  <c r="E6" i="1"/>
  <c r="F6" i="1" s="1"/>
  <c r="E119" i="1"/>
  <c r="F119" i="1" s="1"/>
  <c r="B9" i="217"/>
  <c r="B9" i="146"/>
  <c r="E41" i="1"/>
  <c r="F41" i="1" s="1"/>
  <c r="E35" i="1"/>
  <c r="F35" i="1" s="1"/>
  <c r="B9" i="45"/>
  <c r="B9" i="206"/>
  <c r="B9" i="187"/>
  <c r="E68" i="1"/>
  <c r="F68" i="1" s="1"/>
  <c r="E114" i="1"/>
  <c r="F114" i="1" s="1"/>
  <c r="F36" i="1"/>
  <c r="B9" i="254"/>
  <c r="B9" i="148"/>
  <c r="B9" i="77"/>
  <c r="E164" i="1"/>
  <c r="F164" i="1" s="1"/>
  <c r="F8" i="1"/>
  <c r="E167" i="1"/>
  <c r="F167" i="1" s="1"/>
  <c r="B9" i="118"/>
  <c r="B8" i="199"/>
  <c r="B9" i="114"/>
  <c r="E14" i="1"/>
  <c r="F14" i="1" s="1"/>
  <c r="E174" i="1"/>
  <c r="F174" i="1" s="1"/>
  <c r="F117" i="1"/>
  <c r="B9" i="7"/>
  <c r="B9" i="132"/>
  <c r="B9" i="239"/>
  <c r="F101" i="1"/>
  <c r="E103" i="1"/>
  <c r="F103" i="1" s="1"/>
  <c r="B9" i="65"/>
  <c r="E84" i="1"/>
  <c r="F84" i="1" s="1"/>
  <c r="B9" i="98"/>
  <c r="B9" i="197"/>
  <c r="F175" i="1"/>
  <c r="D180" i="1"/>
  <c r="E48" i="1"/>
  <c r="F48" i="1" s="1"/>
  <c r="E120" i="1"/>
  <c r="F120" i="1" s="1"/>
  <c r="E13" i="1"/>
  <c r="F13" i="1" s="1"/>
  <c r="E91" i="1"/>
  <c r="F91" i="1" s="1"/>
  <c r="E21" i="1"/>
  <c r="F21" i="1" s="1"/>
  <c r="E180" i="1" l="1"/>
</calcChain>
</file>

<file path=xl/sharedStrings.xml><?xml version="1.0" encoding="utf-8"?>
<sst xmlns="http://schemas.openxmlformats.org/spreadsheetml/2006/main" count="2063" uniqueCount="364">
  <si>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</si>
  <si>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</si>
  <si>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</si>
  <si>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</si>
  <si>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</si>
  <si>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</si>
  <si>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</si>
  <si>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</si>
  <si>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</si>
  <si>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</si>
  <si>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</si>
  <si>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</si>
  <si>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</si>
  <si>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</si>
  <si>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</si>
  <si>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</si>
  <si>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</si>
  <si>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</si>
  <si>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</si>
  <si>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</si>
  <si>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</si>
  <si>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</si>
  <si>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</si>
  <si>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Eta Omicron Nu</t>
  </si>
  <si>
    <t>Formula Society of Automotive Engineers</t>
  </si>
  <si>
    <t>Goin' Band from Raiderland</t>
  </si>
  <si>
    <t>Greek Wide Student Ministries</t>
  </si>
  <si>
    <t>Horse Judging Team</t>
  </si>
  <si>
    <t>India Student Association</t>
  </si>
  <si>
    <t>Institute of Industrial Engineers</t>
  </si>
  <si>
    <t>International Interior Design Association</t>
  </si>
  <si>
    <t>Iota Tau Alpha</t>
  </si>
  <si>
    <t>Kappa Kappa Psi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</si>
  <si>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</si>
  <si>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</si>
  <si>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</si>
  <si>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</si>
  <si>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</si>
  <si>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</si>
  <si>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</si>
  <si>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</si>
  <si>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</si>
  <si>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</si>
  <si>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</si>
  <si>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</si>
  <si>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</si>
  <si>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</si>
  <si>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</si>
  <si>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</si>
  <si>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</si>
  <si>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</si>
  <si>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</si>
  <si>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</si>
  <si>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</si>
  <si>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Students for Global Connection</t>
  </si>
  <si>
    <t>Tau Beta Sigma</t>
  </si>
  <si>
    <t>Tech Art History Society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</si>
  <si>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</si>
  <si>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</si>
  <si>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</si>
  <si>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</si>
  <si>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</si>
  <si>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</si>
  <si>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</si>
  <si>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</si>
  <si>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Contingency Funding</t>
  </si>
  <si>
    <t>Undergraduate Fund Total</t>
  </si>
  <si>
    <t>German Club</t>
  </si>
  <si>
    <t>Pi Tau Sigma</t>
  </si>
  <si>
    <t>Human Sciences Recruiters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</si>
  <si>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</si>
  <si>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</si>
  <si>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</si>
  <si>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</si>
  <si>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</si>
  <si>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</si>
  <si>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</si>
  <si>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</si>
  <si>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GreekWide Student Ministries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</si>
  <si>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</si>
  <si>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</si>
  <si>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</si>
  <si>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</si>
  <si>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</si>
  <si>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Dr. Bernard A. Harris Jr. Pre-Med Society</t>
  </si>
  <si>
    <t>Dr. Bernard A. Harris Jr. Pre-Medical Society</t>
  </si>
  <si>
    <t>Tech Classical Society</t>
  </si>
  <si>
    <t>Tech Horse Judging Team</t>
  </si>
  <si>
    <t>Tech Pre-Pharmacy Club</t>
  </si>
  <si>
    <t>Human Sciences Ambassadors (formerly Human Sciences Recruiters)</t>
  </si>
  <si>
    <t xml:space="preserve">Army ROTC </t>
  </si>
  <si>
    <t>Christians at Tech</t>
  </si>
  <si>
    <t>Habesha Student's Association</t>
  </si>
  <si>
    <t xml:space="preserve">Hispanic Student Society </t>
  </si>
  <si>
    <t>Nepal Students Association</t>
  </si>
  <si>
    <t>Sigma Iota Epsilon</t>
  </si>
  <si>
    <t>SkyRaiders</t>
  </si>
  <si>
    <t>Society of Environmental Professionals</t>
  </si>
  <si>
    <t>Army ROTC</t>
  </si>
  <si>
    <t xml:space="preserve">Habesha Student's Association </t>
  </si>
  <si>
    <t>Nepal Student Association</t>
  </si>
  <si>
    <t>Sky Raiders</t>
  </si>
  <si>
    <t>R10291806</t>
  </si>
  <si>
    <t>R10284051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</si>
  <si>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</si>
  <si>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</si>
  <si>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</si>
  <si>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</si>
  <si>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</si>
  <si>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</si>
  <si>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</si>
  <si>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</si>
  <si>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</si>
  <si>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</si>
  <si>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</si>
  <si>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</si>
  <si>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</si>
  <si>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</si>
  <si>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R10366705</t>
  </si>
  <si>
    <t>R10467360</t>
  </si>
  <si>
    <t>R11334059</t>
  </si>
  <si>
    <t>R10356439</t>
  </si>
  <si>
    <t>R10328155</t>
  </si>
  <si>
    <t>R10488302</t>
  </si>
  <si>
    <t>R10440522</t>
  </si>
  <si>
    <t>R10410672</t>
  </si>
  <si>
    <t>R10993298</t>
  </si>
  <si>
    <t>R10343797</t>
  </si>
  <si>
    <t>R11334054</t>
  </si>
  <si>
    <t>R10390196</t>
  </si>
  <si>
    <t>R10393707</t>
  </si>
  <si>
    <t>R10324650</t>
  </si>
  <si>
    <t>R10290043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</si>
  <si>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</si>
  <si>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</si>
  <si>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</si>
  <si>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</si>
  <si>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</si>
  <si>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</si>
  <si>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</si>
  <si>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</si>
  <si>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</si>
  <si>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</si>
  <si>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</si>
  <si>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</si>
  <si>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</si>
  <si>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R10305288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</si>
  <si>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</si>
  <si>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</si>
  <si>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</si>
  <si>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</si>
  <si>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</si>
  <si>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</si>
  <si>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</si>
  <si>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</si>
  <si>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R11337026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</si>
  <si>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</si>
  <si>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</si>
  <si>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</si>
  <si>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</si>
  <si>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</si>
  <si>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</si>
  <si>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</si>
  <si>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</si>
  <si>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</si>
  <si>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</si>
  <si>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</si>
  <si>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Texas Tech Gay Straight Alliance</t>
  </si>
  <si>
    <t>Physician Assistant Student Organization</t>
  </si>
  <si>
    <t>Student Academy for Nutrition &amp; Dietetics</t>
  </si>
  <si>
    <t>Student Academy for Nutrition  &amp; Dietetics</t>
  </si>
  <si>
    <t>United States Institute for Theatre Technology Student Chapter</t>
  </si>
  <si>
    <t xml:space="preserve">Contingency </t>
  </si>
  <si>
    <t>R10379433</t>
  </si>
  <si>
    <t>R11336329</t>
  </si>
  <si>
    <t>R11366940</t>
  </si>
  <si>
    <t>R11364612</t>
  </si>
  <si>
    <t>R10284620</t>
  </si>
  <si>
    <t>R10284099</t>
  </si>
  <si>
    <t>R11377834</t>
  </si>
  <si>
    <t>R11379062</t>
  </si>
  <si>
    <t>R10380457</t>
  </si>
  <si>
    <t>R11371024</t>
  </si>
  <si>
    <t>R10407171</t>
  </si>
  <si>
    <t>R10428038</t>
  </si>
  <si>
    <t xml:space="preserve">Penalty </t>
  </si>
  <si>
    <t>Persian Student Association</t>
  </si>
  <si>
    <t>Texas Tech Society for Human Resource Management</t>
  </si>
  <si>
    <t>Travel advances only approved if advisor directly notifies Katherine it's okay otherwise process travel as normal and org gets reimbursed AFTER the trip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</si>
  <si>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</si>
  <si>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</si>
  <si>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</si>
  <si>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</si>
  <si>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</si>
  <si>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</si>
  <si>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</si>
  <si>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</si>
  <si>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R11303852</t>
  </si>
  <si>
    <t>R10357357</t>
  </si>
  <si>
    <t>R10311423</t>
  </si>
  <si>
    <t>R11441106</t>
  </si>
  <si>
    <t>R11427759</t>
  </si>
  <si>
    <t>International Student Council (formerly Students for Global Connection)</t>
  </si>
  <si>
    <t>expenses must have written approval from the advisor - including copy services</t>
  </si>
  <si>
    <t>Association of Chinese Students &amp; Scholars</t>
  </si>
  <si>
    <t>Tech Kahaani Bollywood Dance Team</t>
  </si>
  <si>
    <t>Organization's R# (as a vendor w/TTU)</t>
  </si>
  <si>
    <t>Legend:</t>
  </si>
  <si>
    <t>Still needs to meet requirements</t>
  </si>
  <si>
    <t>Used full allocation</t>
  </si>
  <si>
    <t>Has not used any funding</t>
  </si>
  <si>
    <t>R11489926</t>
  </si>
  <si>
    <t>Associated General Contractors of America</t>
  </si>
  <si>
    <t xml:space="preserve">Associated General Contractors </t>
  </si>
  <si>
    <t>College of Arts &amp; Sciences Student Ambassadors</t>
  </si>
  <si>
    <t>Financial Management Organization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</si>
  <si>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</si>
  <si>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</si>
  <si>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</si>
  <si>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</si>
  <si>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</si>
  <si>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</si>
  <si>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</si>
  <si>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R10363326</t>
  </si>
  <si>
    <t>R10322365</t>
  </si>
  <si>
    <t>R10280553</t>
  </si>
  <si>
    <t>CISER Scholar Service Organization (FORMERLY: Howard Hughes Medical Institute Scholar Service Organization)</t>
  </si>
  <si>
    <t>R11519643</t>
  </si>
  <si>
    <t>Tech Ducks Unlimited</t>
  </si>
  <si>
    <t>Tech Gender and Sexuality Association (formerly Gay Straight Alliance)</t>
  </si>
  <si>
    <t>Institute of Industrial and Systems Engineers (formerly Institute of Industrial Engineers)</t>
  </si>
  <si>
    <t xml:space="preserve">Registered </t>
  </si>
  <si>
    <t>Association of Bangladeshi Students &amp; Scholars</t>
  </si>
  <si>
    <t>Engineers Without Borders</t>
  </si>
  <si>
    <t>Institute of Electrical &amp; Electronics Engineers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</si>
  <si>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</si>
  <si>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</si>
  <si>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</si>
  <si>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</si>
  <si>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</si>
  <si>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Youth Mappers</t>
  </si>
  <si>
    <t>R11381843</t>
  </si>
  <si>
    <t>R11544277</t>
  </si>
  <si>
    <t>R11500115</t>
  </si>
  <si>
    <t>R11555434</t>
  </si>
  <si>
    <t>Society for Human Resource Management (formerly Tech Chapter of the Society for Human Resource Management)</t>
  </si>
  <si>
    <t>R10314255</t>
  </si>
  <si>
    <t>R11306018</t>
  </si>
  <si>
    <t>R10403207</t>
  </si>
  <si>
    <t>R11589116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</si>
  <si>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</si>
  <si>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</si>
  <si>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</si>
  <si>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</si>
  <si>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</si>
  <si>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</si>
  <si>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</si>
  <si>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</si>
  <si>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</si>
  <si>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</si>
  <si>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</si>
  <si>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</si>
  <si>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R11598580</t>
  </si>
  <si>
    <t>R10363328</t>
  </si>
  <si>
    <t>Alpha Psi Omega</t>
  </si>
  <si>
    <t>R11322918</t>
  </si>
  <si>
    <t>Athletic Training Student Organization</t>
  </si>
  <si>
    <t>R10341279 - ADDRESS NEEDS TO BE UPDATED</t>
  </si>
  <si>
    <t>Chi Alpha</t>
  </si>
  <si>
    <t>Filipino Student Association</t>
  </si>
  <si>
    <t xml:space="preserve">R10319804 </t>
  </si>
  <si>
    <t>History Club</t>
  </si>
  <si>
    <t>Kappa Xi</t>
  </si>
  <si>
    <t>R11513859</t>
  </si>
  <si>
    <t>Knowledge Empowering You Outreach Program</t>
  </si>
  <si>
    <t>Lutheran Student Association</t>
  </si>
  <si>
    <t>R10310723</t>
  </si>
  <si>
    <t>Made in Cote d'Ivoire</t>
  </si>
  <si>
    <t>Men of God</t>
  </si>
  <si>
    <t>R10358691</t>
  </si>
  <si>
    <t>Minorities in Agriculture Natural Resource and Related Sciences</t>
  </si>
  <si>
    <t>Model United Nations</t>
  </si>
  <si>
    <t>Raider Aerospace Society</t>
  </si>
  <si>
    <t>R11507599</t>
  </si>
  <si>
    <t>RaiderThon - Dance Marathon</t>
  </si>
  <si>
    <t>R10000510</t>
  </si>
  <si>
    <t>Rawls Information Security Administration</t>
  </si>
  <si>
    <t>Student Mobilization</t>
  </si>
  <si>
    <t>Tech Golf Club</t>
  </si>
  <si>
    <t>Tech Pre-Occupational Therapy Club</t>
  </si>
  <si>
    <t>Tech Public Relations</t>
  </si>
  <si>
    <t>Tech Society of Interdisplinary Study</t>
  </si>
  <si>
    <t>Tech Society of Interdiscplinary Study</t>
  </si>
  <si>
    <t>Texas State Teachers Association</t>
  </si>
  <si>
    <t>R11378397</t>
  </si>
  <si>
    <t>The Techtones</t>
  </si>
  <si>
    <t>Women in Business</t>
  </si>
  <si>
    <t>R11375497</t>
  </si>
  <si>
    <t>Chi Alpha Christian Fellowship</t>
  </si>
  <si>
    <t>R11613939</t>
  </si>
  <si>
    <t>Per Advisor - this org may NOT use funds for travel</t>
  </si>
  <si>
    <t>R11623581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</si>
  <si>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</si>
  <si>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</si>
  <si>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</si>
  <si>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</si>
  <si>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Updated: 5/3/2019</t>
  </si>
  <si>
    <t>Budget 2019-2020</t>
  </si>
  <si>
    <t>September 2019-August 2020</t>
  </si>
  <si>
    <t>Alpha Gamma Tau</t>
  </si>
  <si>
    <t>Collegiate FFA</t>
  </si>
  <si>
    <t>Eta Sigma Delta International Hospitality Management Society</t>
  </si>
  <si>
    <t>Gamma Beta Phi</t>
  </si>
  <si>
    <t>Geoscience Leadership Organization (formerly Geological Leadership Org for Women)</t>
  </si>
  <si>
    <t xml:space="preserve">Geoscience Leadership Organization </t>
  </si>
  <si>
    <t>Institute of Transportation Engineers</t>
  </si>
  <si>
    <t>Pretty Young Queens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</si>
  <si>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</si>
  <si>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</si>
  <si>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</si>
  <si>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</si>
  <si>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</si>
  <si>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National Retail Federation (formerly Tech Retail Association)</t>
  </si>
  <si>
    <t>National Retail Federation</t>
  </si>
  <si>
    <t>The Quill</t>
  </si>
  <si>
    <t>The STEM &amp; Leaf Corp</t>
  </si>
  <si>
    <t>Whitacre College of Engineering Outreach Raiders</t>
  </si>
  <si>
    <t>Women in Physics</t>
  </si>
  <si>
    <t>Women's Leadership Initiative</t>
  </si>
  <si>
    <t>Tech Pre-Vet Society</t>
  </si>
  <si>
    <t>Arnold Air Society</t>
  </si>
  <si>
    <t>Association for Computing Machinery</t>
  </si>
  <si>
    <t>Biotechnology Organization for Student Success</t>
  </si>
  <si>
    <t>Black Student Association</t>
  </si>
  <si>
    <t xml:space="preserve">Black Student Association </t>
  </si>
  <si>
    <t>Caribbean Student Association</t>
  </si>
  <si>
    <t>Chi Epsilon</t>
  </si>
  <si>
    <t>Communication Studies Society</t>
  </si>
  <si>
    <t>Every Nation Campus</t>
  </si>
  <si>
    <t>Golden Key International Honour Society</t>
  </si>
  <si>
    <t>Golden Key</t>
  </si>
  <si>
    <t>It's On Us</t>
  </si>
  <si>
    <t>Korean Student Association</t>
  </si>
  <si>
    <t>Lubbock Youth Outreach</t>
  </si>
  <si>
    <t xml:space="preserve">Lubbock Youth Outreach </t>
  </si>
  <si>
    <t>Mane Society</t>
  </si>
  <si>
    <t>Multicultural Student Business Assocation</t>
  </si>
  <si>
    <t>Multicultural Student Business Associaton</t>
  </si>
  <si>
    <t>National Panhellenic Council</t>
  </si>
  <si>
    <t>National Society of Collegiate Scholars</t>
  </si>
  <si>
    <t>Phi Theta Kappa Alumni Association</t>
  </si>
  <si>
    <t>PrideSTEM</t>
  </si>
  <si>
    <t>Raider Sailing</t>
  </si>
  <si>
    <t>Society of Plastics Engineers</t>
  </si>
  <si>
    <t>Student Chapter of the Wildlife Society (combined from Range, Wildlife &amp; Fisheries and Society for Conservation Biology)</t>
  </si>
  <si>
    <t>Student Chapter of Wildlife Society</t>
  </si>
  <si>
    <t>Study Abroad Peer Advisors</t>
  </si>
  <si>
    <t>Tech Advertising Federation</t>
  </si>
  <si>
    <t>Tech Italian Student Association</t>
  </si>
  <si>
    <t>American Association of Drilling Engineers</t>
  </si>
  <si>
    <t>American Public Works Association</t>
  </si>
  <si>
    <t>R10394336</t>
  </si>
  <si>
    <t>R10467473</t>
  </si>
  <si>
    <t>R10370093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</si>
</sst>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1" applyNumberForma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2" fillId="0" borderId="0" xfId="1" applyNumberFormat="1"/>
    <xf numFmtId="165" fontId="5" fillId="0" borderId="0" xfId="0" applyNumberFormat="1" applyFont="1"/>
    <xf numFmtId="165" fontId="9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2" fillId="0" borderId="0" xfId="1" applyNumberForma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9" fillId="0" borderId="0" xfId="0" applyNumberFormat="1" applyFont="1"/>
    <xf numFmtId="16" fontId="9" fillId="0" borderId="0" xfId="0" applyNumberFormat="1" applyFont="1"/>
    <xf numFmtId="1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4" fontId="2" fillId="0" borderId="0" xfId="1" applyNumberForma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6" xfId="0" applyNumberFormat="1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8" fillId="0" borderId="4" xfId="0" applyNumberFormat="1" applyFont="1" applyBorder="1"/>
    <xf numFmtId="164" fontId="8" fillId="0" borderId="5" xfId="0" applyNumberFormat="1" applyFont="1" applyBorder="1"/>
    <xf numFmtId="0" fontId="7" fillId="0" borderId="6" xfId="0" applyFont="1" applyBorder="1"/>
    <xf numFmtId="0" fontId="8" fillId="0" borderId="10" xfId="0" applyFont="1" applyBorder="1"/>
    <xf numFmtId="14" fontId="8" fillId="0" borderId="3" xfId="0" applyNumberFormat="1" applyFont="1" applyBorder="1"/>
    <xf numFmtId="0" fontId="8" fillId="0" borderId="9" xfId="0" applyFont="1" applyBorder="1"/>
    <xf numFmtId="164" fontId="0" fillId="5" borderId="0" xfId="0" applyNumberFormat="1" applyFill="1" applyAlignment="1">
      <alignment vertical="top"/>
    </xf>
    <xf numFmtId="164" fontId="0" fillId="5" borderId="0" xfId="0" applyNumberFormat="1" applyFill="1"/>
    <xf numFmtId="164" fontId="9" fillId="0" borderId="0" xfId="0" applyNumberFormat="1" applyFont="1" applyAlignment="1">
      <alignment vertical="top"/>
    </xf>
    <xf numFmtId="0" fontId="8" fillId="2" borderId="0" xfId="0" applyFont="1" applyFill="1"/>
    <xf numFmtId="14" fontId="8" fillId="0" borderId="7" xfId="0" applyNumberFormat="1" applyFont="1" applyBorder="1"/>
    <xf numFmtId="164" fontId="8" fillId="0" borderId="8" xfId="0" applyNumberFormat="1" applyFont="1" applyBorder="1"/>
    <xf numFmtId="14" fontId="0" fillId="0" borderId="9" xfId="0" applyNumberFormat="1" applyBorder="1" applyAlignment="1">
      <alignment vertical="top" wrapText="1"/>
    </xf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4" fontId="2" fillId="0" borderId="0" xfId="1" applyNumberFormat="1" applyFont="1"/>
    <xf numFmtId="43" fontId="9" fillId="0" borderId="0" xfId="0" applyNumberFormat="1" applyFont="1"/>
    <xf numFmtId="0" fontId="0" fillId="0" borderId="10" xfId="0" applyFill="1" applyBorder="1"/>
    <xf numFmtId="0" fontId="0" fillId="0" borderId="0" xfId="0" applyFont="1"/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2" fillId="0" borderId="1" xfId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0" fillId="0" borderId="1" xfId="0" applyNumberFormat="1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165" fontId="0" fillId="0" borderId="0" xfId="0" applyNumberFormat="1" applyFill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4"/>
    </xf>
    <xf numFmtId="0" fontId="1" fillId="0" borderId="0" xfId="0" applyFont="1" applyFill="1" applyAlignment="1">
      <alignment horizontal="left" vertical="center" indent="8"/>
    </xf>
    <xf numFmtId="0" fontId="1" fillId="0" borderId="0" xfId="0" applyFont="1" applyFill="1" applyAlignment="1">
      <alignment horizontal="left" vertical="center" indent="2"/>
    </xf>
    <xf numFmtId="165" fontId="0" fillId="0" borderId="0" xfId="0" applyNumberFormat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77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5"/>
  <sheetViews>
    <sheetView tabSelected="1" zoomScale="115" zoomScaleNormal="115" workbookViewId="0">
      <pane ySplit="3" topLeftCell="A112" activePane="bottomLeft" state="frozen"/>
      <selection pane="bottomLeft" activeCell="B113" sqref="B113"/>
    </sheetView>
  </sheetViews>
  <sheetFormatPr defaultColWidth="11" defaultRowHeight="15.75" x14ac:dyDescent="0.25"/>
  <cols>
    <col min="1" max="1" width="40" style="84" customWidth="1"/>
    <col min="2" max="2" width="11.375" style="81" bestFit="1" customWidth="1"/>
    <col min="3" max="3" width="12.375" style="81" customWidth="1"/>
    <col min="4" max="4" width="12.375" style="83" customWidth="1"/>
    <col min="5" max="6" width="12.875" style="81" customWidth="1"/>
    <col min="7" max="7" width="20" style="81" customWidth="1"/>
    <col min="8" max="8" width="12.625" style="82" customWidth="1"/>
    <col min="9" max="10" width="13.5" style="82" customWidth="1"/>
    <col min="11" max="16384" width="11" style="41"/>
  </cols>
  <sheetData>
    <row r="1" spans="1:12" x14ac:dyDescent="0.25">
      <c r="A1" s="80" t="s">
        <v>307</v>
      </c>
      <c r="D1" s="163" t="s">
        <v>306</v>
      </c>
      <c r="E1" s="163"/>
      <c r="F1" s="163"/>
    </row>
    <row r="2" spans="1:12" x14ac:dyDescent="0.25">
      <c r="A2" s="80" t="s">
        <v>308</v>
      </c>
      <c r="H2" s="162"/>
      <c r="I2" s="162"/>
      <c r="J2" s="162"/>
    </row>
    <row r="3" spans="1:12" s="33" customFormat="1" ht="31.5" x14ac:dyDescent="0.25">
      <c r="A3" s="33" t="s">
        <v>8</v>
      </c>
      <c r="B3" s="34" t="s">
        <v>9</v>
      </c>
      <c r="C3" s="34" t="s">
        <v>2</v>
      </c>
      <c r="D3" s="36" t="s">
        <v>165</v>
      </c>
      <c r="E3" s="34" t="s">
        <v>3</v>
      </c>
      <c r="F3" s="34" t="s">
        <v>10</v>
      </c>
      <c r="G3" s="34" t="s">
        <v>206</v>
      </c>
      <c r="H3" s="45" t="s">
        <v>231</v>
      </c>
      <c r="I3" s="45" t="s">
        <v>11</v>
      </c>
      <c r="J3" s="45" t="s">
        <v>12</v>
      </c>
      <c r="L3" s="34"/>
    </row>
    <row r="4" spans="1:12" s="33" customFormat="1" x14ac:dyDescent="0.25">
      <c r="B4" s="34"/>
      <c r="C4" s="34"/>
      <c r="D4" s="36"/>
      <c r="E4" s="34"/>
      <c r="F4" s="34"/>
      <c r="G4" s="34"/>
      <c r="H4" s="45"/>
      <c r="I4" s="45"/>
      <c r="J4" s="45"/>
    </row>
    <row r="5" spans="1:12" s="150" customFormat="1" x14ac:dyDescent="0.25">
      <c r="A5" s="147" t="s">
        <v>163</v>
      </c>
      <c r="B5" s="142">
        <v>2000</v>
      </c>
      <c r="C5" s="142">
        <f>African!B6</f>
        <v>0</v>
      </c>
      <c r="D5" s="148">
        <f>African!B7</f>
        <v>0</v>
      </c>
      <c r="E5" s="142">
        <f>African!B8</f>
        <v>0</v>
      </c>
      <c r="F5" s="142">
        <f t="shared" ref="F5:F20" si="0">B5+C5-D5-E5</f>
        <v>2000</v>
      </c>
      <c r="G5" s="142" t="s">
        <v>173</v>
      </c>
      <c r="H5" s="149"/>
      <c r="I5" s="149"/>
      <c r="J5" s="149"/>
    </row>
    <row r="6" spans="1:12" s="150" customFormat="1" x14ac:dyDescent="0.25">
      <c r="A6" s="147" t="s">
        <v>70</v>
      </c>
      <c r="B6" s="142">
        <v>2400</v>
      </c>
      <c r="C6" s="142">
        <f>ACT!B6</f>
        <v>0</v>
      </c>
      <c r="D6" s="148">
        <f>ACT!B7</f>
        <v>0</v>
      </c>
      <c r="E6" s="142">
        <f>ACT!B8</f>
        <v>0</v>
      </c>
      <c r="F6" s="142">
        <f t="shared" si="0"/>
        <v>2400</v>
      </c>
      <c r="G6" s="142" t="s">
        <v>102</v>
      </c>
      <c r="H6" s="149"/>
      <c r="I6" s="149"/>
      <c r="J6" s="149"/>
    </row>
    <row r="7" spans="1:12" s="150" customFormat="1" x14ac:dyDescent="0.25">
      <c r="A7" s="147" t="s">
        <v>309</v>
      </c>
      <c r="B7" s="142">
        <v>50</v>
      </c>
      <c r="C7" s="142">
        <f>AGT!B6</f>
        <v>0</v>
      </c>
      <c r="D7" s="148">
        <f>AGT!B7</f>
        <v>0</v>
      </c>
      <c r="E7" s="142">
        <f>AGT!B8</f>
        <v>0</v>
      </c>
      <c r="F7" s="142">
        <f t="shared" si="0"/>
        <v>50</v>
      </c>
      <c r="G7" s="142"/>
      <c r="H7" s="149"/>
      <c r="I7" s="149"/>
      <c r="J7" s="149"/>
    </row>
    <row r="8" spans="1:12" s="150" customFormat="1" x14ac:dyDescent="0.25">
      <c r="A8" s="147" t="s">
        <v>13</v>
      </c>
      <c r="B8" s="142">
        <v>5600</v>
      </c>
      <c r="C8" s="142">
        <f>APO!B6</f>
        <v>0</v>
      </c>
      <c r="D8" s="148">
        <f>APO!B7</f>
        <v>0</v>
      </c>
      <c r="E8" s="142">
        <f>APO!B8</f>
        <v>0</v>
      </c>
      <c r="F8" s="142">
        <f t="shared" si="0"/>
        <v>5600</v>
      </c>
      <c r="G8" s="142" t="s">
        <v>103</v>
      </c>
      <c r="H8" s="149"/>
      <c r="I8" s="149"/>
      <c r="J8" s="149"/>
    </row>
    <row r="9" spans="1:12" s="150" customFormat="1" x14ac:dyDescent="0.25">
      <c r="A9" s="147" t="s">
        <v>264</v>
      </c>
      <c r="B9" s="142">
        <v>150</v>
      </c>
      <c r="C9" s="142">
        <f>AlphaPsiOmega!B6</f>
        <v>0</v>
      </c>
      <c r="D9" s="148">
        <f>AlphaPsiOmega!B7</f>
        <v>0</v>
      </c>
      <c r="E9" s="142">
        <f>AlphaPsiOmega!B8</f>
        <v>0</v>
      </c>
      <c r="F9" s="142">
        <f t="shared" si="0"/>
        <v>150</v>
      </c>
      <c r="G9" s="142" t="s">
        <v>265</v>
      </c>
      <c r="H9" s="149"/>
      <c r="I9" s="149"/>
      <c r="J9" s="149"/>
    </row>
    <row r="10" spans="1:12" s="150" customFormat="1" x14ac:dyDescent="0.25">
      <c r="A10" s="147" t="s">
        <v>359</v>
      </c>
      <c r="B10" s="142">
        <v>250</v>
      </c>
      <c r="C10" s="142">
        <f>AADE!B6</f>
        <v>0</v>
      </c>
      <c r="D10" s="148">
        <f>AADE!B7</f>
        <v>0</v>
      </c>
      <c r="E10" s="142">
        <f>AADE!B8</f>
        <v>0</v>
      </c>
      <c r="F10" s="142">
        <f t="shared" ref="F10" si="1">B10+C10-D10-E10</f>
        <v>250</v>
      </c>
      <c r="G10" s="142" t="s">
        <v>361</v>
      </c>
      <c r="H10" s="149"/>
      <c r="I10" s="149"/>
      <c r="J10" s="149"/>
    </row>
    <row r="11" spans="1:12" s="150" customFormat="1" ht="31.5" x14ac:dyDescent="0.25">
      <c r="A11" s="147" t="s">
        <v>82</v>
      </c>
      <c r="B11" s="142">
        <v>900</v>
      </c>
      <c r="C11" s="142">
        <f>AAFCS!B6</f>
        <v>0</v>
      </c>
      <c r="D11" s="148">
        <f>AAFCS!B7</f>
        <v>0</v>
      </c>
      <c r="E11" s="142">
        <f>AAFCS!B8</f>
        <v>0</v>
      </c>
      <c r="F11" s="142">
        <f t="shared" si="0"/>
        <v>900</v>
      </c>
      <c r="G11" s="142" t="s">
        <v>104</v>
      </c>
      <c r="H11" s="149"/>
      <c r="I11" s="149"/>
      <c r="J11" s="149"/>
    </row>
    <row r="12" spans="1:12" s="150" customFormat="1" ht="15.75" customHeight="1" x14ac:dyDescent="0.25">
      <c r="A12" s="147" t="s">
        <v>189</v>
      </c>
      <c r="B12" s="142">
        <v>1430</v>
      </c>
      <c r="C12" s="142">
        <f>AAPG!B6</f>
        <v>0</v>
      </c>
      <c r="D12" s="148">
        <f>AAPG!B7</f>
        <v>0</v>
      </c>
      <c r="E12" s="142">
        <f>AAPG!B8</f>
        <v>0</v>
      </c>
      <c r="F12" s="142">
        <f t="shared" si="0"/>
        <v>1430</v>
      </c>
      <c r="G12" s="142" t="s">
        <v>225</v>
      </c>
      <c r="H12" s="149"/>
      <c r="I12" s="149"/>
      <c r="J12" s="149"/>
    </row>
    <row r="13" spans="1:12" s="150" customFormat="1" ht="15.75" customHeight="1" x14ac:dyDescent="0.25">
      <c r="A13" s="147" t="s">
        <v>14</v>
      </c>
      <c r="B13" s="142">
        <v>1100</v>
      </c>
      <c r="C13" s="142">
        <f>'ACS-SA'!B6</f>
        <v>0</v>
      </c>
      <c r="D13" s="148">
        <f>'ACS-SA'!B7</f>
        <v>0</v>
      </c>
      <c r="E13" s="142">
        <f>'ACS-SA'!B8</f>
        <v>0</v>
      </c>
      <c r="F13" s="142">
        <f t="shared" si="0"/>
        <v>1100</v>
      </c>
      <c r="G13" s="142" t="s">
        <v>110</v>
      </c>
      <c r="H13" s="149"/>
      <c r="I13" s="149"/>
      <c r="J13" s="149"/>
    </row>
    <row r="14" spans="1:12" s="150" customFormat="1" x14ac:dyDescent="0.25">
      <c r="A14" s="147" t="s">
        <v>72</v>
      </c>
      <c r="B14" s="142">
        <v>4200</v>
      </c>
      <c r="C14" s="142">
        <f>AIChE!B6</f>
        <v>0</v>
      </c>
      <c r="D14" s="148">
        <f>AIChE!B7</f>
        <v>0</v>
      </c>
      <c r="E14" s="142">
        <f>AIChE!B8</f>
        <v>0</v>
      </c>
      <c r="F14" s="142">
        <f t="shared" si="0"/>
        <v>4200</v>
      </c>
      <c r="G14" s="142" t="s">
        <v>161</v>
      </c>
      <c r="H14" s="149"/>
      <c r="I14" s="149"/>
      <c r="J14" s="149"/>
    </row>
    <row r="15" spans="1:12" s="150" customFormat="1" x14ac:dyDescent="0.25">
      <c r="A15" s="147" t="s">
        <v>106</v>
      </c>
      <c r="B15" s="142">
        <v>700</v>
      </c>
      <c r="C15" s="142">
        <f>AMWA!B6</f>
        <v>0</v>
      </c>
      <c r="D15" s="148">
        <f>AMWA!B7</f>
        <v>0</v>
      </c>
      <c r="E15" s="142">
        <f>AMWA!B8</f>
        <v>0</v>
      </c>
      <c r="F15" s="142">
        <f t="shared" si="0"/>
        <v>700</v>
      </c>
      <c r="G15" s="142" t="s">
        <v>195</v>
      </c>
      <c r="H15" s="149"/>
      <c r="I15" s="149"/>
      <c r="J15" s="149"/>
    </row>
    <row r="16" spans="1:12" s="150" customFormat="1" x14ac:dyDescent="0.25">
      <c r="A16" s="147" t="s">
        <v>360</v>
      </c>
      <c r="B16" s="142">
        <v>300</v>
      </c>
      <c r="C16" s="142">
        <f>APWA!B6</f>
        <v>0</v>
      </c>
      <c r="D16" s="148">
        <f>APWA!B7</f>
        <v>0</v>
      </c>
      <c r="E16" s="142">
        <f>APWA!B8</f>
        <v>0</v>
      </c>
      <c r="F16" s="142">
        <f t="shared" ref="F16" si="2">B16+C16-D16-E16</f>
        <v>300</v>
      </c>
      <c r="G16" s="142"/>
      <c r="H16" s="149"/>
      <c r="I16" s="149"/>
      <c r="J16" s="149"/>
    </row>
    <row r="17" spans="1:10" s="150" customFormat="1" x14ac:dyDescent="0.25">
      <c r="A17" s="147" t="s">
        <v>15</v>
      </c>
      <c r="B17" s="142">
        <v>7500</v>
      </c>
      <c r="C17" s="142">
        <f>ASCE!B6</f>
        <v>0</v>
      </c>
      <c r="D17" s="148">
        <f>ASCE!B7</f>
        <v>0</v>
      </c>
      <c r="E17" s="142">
        <f>ASCE!B8</f>
        <v>0</v>
      </c>
      <c r="F17" s="142">
        <f t="shared" si="0"/>
        <v>7500</v>
      </c>
      <c r="G17" s="142" t="s">
        <v>196</v>
      </c>
      <c r="H17" s="149"/>
      <c r="I17" s="149"/>
      <c r="J17" s="149"/>
    </row>
    <row r="18" spans="1:10" s="150" customFormat="1" x14ac:dyDescent="0.25">
      <c r="A18" s="147" t="s">
        <v>73</v>
      </c>
      <c r="B18" s="142">
        <v>5000</v>
      </c>
      <c r="C18" s="142">
        <f>ASID!B6</f>
        <v>0</v>
      </c>
      <c r="D18" s="148">
        <f>ASID!B7</f>
        <v>0</v>
      </c>
      <c r="E18" s="142">
        <f>ASID!B8</f>
        <v>0</v>
      </c>
      <c r="F18" s="142">
        <f t="shared" si="0"/>
        <v>5000</v>
      </c>
      <c r="G18" s="142" t="s">
        <v>111</v>
      </c>
      <c r="H18" s="149"/>
      <c r="I18" s="149"/>
      <c r="J18" s="149"/>
    </row>
    <row r="19" spans="1:10" s="150" customFormat="1" x14ac:dyDescent="0.25">
      <c r="A19" s="147" t="s">
        <v>16</v>
      </c>
      <c r="B19" s="142">
        <v>6500</v>
      </c>
      <c r="C19" s="142">
        <f>ASME!B6</f>
        <v>0</v>
      </c>
      <c r="D19" s="148">
        <f>ASID!B7</f>
        <v>0</v>
      </c>
      <c r="E19" s="142">
        <f>ASME!B8</f>
        <v>0</v>
      </c>
      <c r="F19" s="142">
        <f t="shared" si="0"/>
        <v>6500</v>
      </c>
      <c r="G19" s="142" t="s">
        <v>162</v>
      </c>
      <c r="H19" s="149"/>
      <c r="I19" s="149"/>
      <c r="J19" s="149"/>
    </row>
    <row r="20" spans="1:10" s="150" customFormat="1" ht="31.5" x14ac:dyDescent="0.25">
      <c r="A20" s="147" t="s">
        <v>190</v>
      </c>
      <c r="B20" s="142">
        <v>900</v>
      </c>
      <c r="C20" s="142">
        <f>AFSAQC!B6</f>
        <v>0</v>
      </c>
      <c r="D20" s="148">
        <f>AFSAQC!B7</f>
        <v>0</v>
      </c>
      <c r="E20" s="142">
        <f>AFSAQC!B8</f>
        <v>0</v>
      </c>
      <c r="F20" s="142">
        <f t="shared" si="0"/>
        <v>900</v>
      </c>
      <c r="G20" s="142"/>
      <c r="H20" s="149"/>
      <c r="I20" s="149"/>
      <c r="J20" s="149"/>
    </row>
    <row r="21" spans="1:10" s="150" customFormat="1" x14ac:dyDescent="0.25">
      <c r="A21" s="147" t="s">
        <v>90</v>
      </c>
      <c r="B21" s="142">
        <v>1000</v>
      </c>
      <c r="C21" s="142">
        <f>ArmyROTC!B6</f>
        <v>0</v>
      </c>
      <c r="D21" s="148">
        <f>ArmyROTC!B7</f>
        <v>0</v>
      </c>
      <c r="E21" s="142">
        <f>ArmyROTC!B8</f>
        <v>0</v>
      </c>
      <c r="F21" s="142">
        <f t="shared" ref="F21:F84" si="3">B21+C21-D21-E21</f>
        <v>1000</v>
      </c>
      <c r="G21" s="142" t="s">
        <v>112</v>
      </c>
      <c r="H21" s="149"/>
      <c r="I21" s="149"/>
      <c r="J21" s="149"/>
    </row>
    <row r="22" spans="1:10" s="150" customFormat="1" x14ac:dyDescent="0.25">
      <c r="A22" s="147" t="s">
        <v>330</v>
      </c>
      <c r="B22" s="142">
        <v>1200</v>
      </c>
      <c r="C22" s="142">
        <f>ArnoldAir!B6</f>
        <v>0</v>
      </c>
      <c r="D22" s="148">
        <f>ArnoldAir!B7</f>
        <v>0</v>
      </c>
      <c r="E22" s="142">
        <f>ArnoldAir!B8</f>
        <v>0</v>
      </c>
      <c r="F22" s="142">
        <f>B22+C22-D22-E22</f>
        <v>1200</v>
      </c>
      <c r="G22" s="142" t="s">
        <v>362</v>
      </c>
      <c r="H22" s="149"/>
      <c r="I22" s="149"/>
      <c r="J22" s="149"/>
    </row>
    <row r="23" spans="1:10" s="150" customFormat="1" x14ac:dyDescent="0.25">
      <c r="A23" s="147" t="s">
        <v>212</v>
      </c>
      <c r="B23" s="142">
        <v>700</v>
      </c>
      <c r="C23" s="142">
        <f>AsscGenContractors!B6</f>
        <v>0</v>
      </c>
      <c r="D23" s="148">
        <f>AsscGenContractors!B7</f>
        <v>0</v>
      </c>
      <c r="E23" s="142">
        <f>AsscGenContractors!B8</f>
        <v>0</v>
      </c>
      <c r="F23" s="142">
        <f t="shared" si="3"/>
        <v>700</v>
      </c>
      <c r="G23" s="142" t="s">
        <v>224</v>
      </c>
      <c r="H23" s="149"/>
      <c r="I23" s="149"/>
      <c r="J23" s="149"/>
    </row>
    <row r="24" spans="1:10" s="150" customFormat="1" x14ac:dyDescent="0.25">
      <c r="A24" s="147" t="s">
        <v>331</v>
      </c>
      <c r="B24" s="142">
        <v>500</v>
      </c>
      <c r="C24" s="142">
        <f>ACM!B6</f>
        <v>0</v>
      </c>
      <c r="D24" s="148">
        <f>ACM!B7</f>
        <v>0</v>
      </c>
      <c r="E24" s="142">
        <f>ACM!B8</f>
        <v>0</v>
      </c>
      <c r="F24" s="142">
        <f>B24+C24-D24-E24</f>
        <v>500</v>
      </c>
      <c r="G24" s="142"/>
      <c r="H24" s="149"/>
      <c r="I24" s="149"/>
      <c r="J24" s="149"/>
    </row>
    <row r="25" spans="1:10" s="150" customFormat="1" ht="16.5" customHeight="1" x14ac:dyDescent="0.25">
      <c r="A25" s="147" t="s">
        <v>232</v>
      </c>
      <c r="B25" s="142">
        <v>700</v>
      </c>
      <c r="C25" s="142">
        <f>ABSS!B6</f>
        <v>0</v>
      </c>
      <c r="D25" s="148">
        <f>ABSS!B7</f>
        <v>0</v>
      </c>
      <c r="E25" s="142">
        <f>ABSS!B8</f>
        <v>0</v>
      </c>
      <c r="F25" s="142">
        <f>B25+C25-D25-E25</f>
        <v>700</v>
      </c>
      <c r="G25" s="142" t="s">
        <v>246</v>
      </c>
      <c r="H25" s="149"/>
      <c r="I25" s="149"/>
      <c r="J25" s="149"/>
    </row>
    <row r="26" spans="1:10" s="150" customFormat="1" x14ac:dyDescent="0.25">
      <c r="A26" s="147" t="s">
        <v>204</v>
      </c>
      <c r="B26" s="142">
        <v>1300</v>
      </c>
      <c r="C26" s="142">
        <f>'AsscChineseStud&amp;Scholars'!B6</f>
        <v>0</v>
      </c>
      <c r="D26" s="148">
        <f>'AsscChineseStud&amp;Scholars'!B7</f>
        <v>0</v>
      </c>
      <c r="E26" s="142">
        <f>'AsscChineseStud&amp;Scholars'!B8</f>
        <v>0</v>
      </c>
      <c r="F26" s="142">
        <f t="shared" si="3"/>
        <v>1300</v>
      </c>
      <c r="G26" s="142" t="s">
        <v>223</v>
      </c>
      <c r="H26" s="149"/>
      <c r="I26" s="149"/>
      <c r="J26" s="149"/>
    </row>
    <row r="27" spans="1:10" s="150" customFormat="1" ht="31.5" x14ac:dyDescent="0.25">
      <c r="A27" s="147" t="s">
        <v>166</v>
      </c>
      <c r="B27" s="142">
        <v>5000</v>
      </c>
      <c r="C27" s="142">
        <f>AITP!B6</f>
        <v>0</v>
      </c>
      <c r="D27" s="148">
        <f>AITP!B7</f>
        <v>0</v>
      </c>
      <c r="E27" s="142">
        <f>AITP!B8</f>
        <v>0</v>
      </c>
      <c r="F27" s="142">
        <f t="shared" si="3"/>
        <v>5000</v>
      </c>
      <c r="G27" s="142" t="s">
        <v>174</v>
      </c>
      <c r="H27" s="149"/>
      <c r="I27" s="149"/>
      <c r="J27" s="149"/>
    </row>
    <row r="28" spans="1:10" s="150" customFormat="1" x14ac:dyDescent="0.25">
      <c r="A28" s="147" t="s">
        <v>17</v>
      </c>
      <c r="B28" s="142">
        <v>6000</v>
      </c>
      <c r="C28" s="142">
        <f>ASAS!B6</f>
        <v>0</v>
      </c>
      <c r="D28" s="148">
        <f>ASAS!B7</f>
        <v>0</v>
      </c>
      <c r="E28" s="142">
        <f>ASAS!B8</f>
        <v>0</v>
      </c>
      <c r="F28" s="142">
        <f t="shared" si="3"/>
        <v>6000</v>
      </c>
      <c r="G28" s="142" t="s">
        <v>113</v>
      </c>
      <c r="H28" s="149"/>
      <c r="I28" s="149"/>
      <c r="J28" s="149"/>
    </row>
    <row r="29" spans="1:10" s="150" customFormat="1" ht="34.5" customHeight="1" x14ac:dyDescent="0.25">
      <c r="A29" s="147" t="s">
        <v>266</v>
      </c>
      <c r="B29" s="142">
        <v>500</v>
      </c>
      <c r="C29" s="142">
        <f>ATSO!B6</f>
        <v>0</v>
      </c>
      <c r="D29" s="148">
        <f>ATSO!B7</f>
        <v>0</v>
      </c>
      <c r="E29" s="142">
        <f>ATSO!B8</f>
        <v>0</v>
      </c>
      <c r="F29" s="142">
        <f>B29+C29-D29-E29</f>
        <v>500</v>
      </c>
      <c r="G29" s="151" t="s">
        <v>267</v>
      </c>
      <c r="H29" s="149"/>
      <c r="I29" s="149"/>
      <c r="J29" s="149"/>
    </row>
    <row r="30" spans="1:10" s="150" customFormat="1" x14ac:dyDescent="0.25">
      <c r="A30" s="147" t="s">
        <v>191</v>
      </c>
      <c r="B30" s="142">
        <v>1000</v>
      </c>
      <c r="C30" s="142">
        <f>BB!B6</f>
        <v>0</v>
      </c>
      <c r="D30" s="148">
        <f>BB!B7</f>
        <v>0</v>
      </c>
      <c r="E30" s="142">
        <f>BB!B8</f>
        <v>0</v>
      </c>
      <c r="F30" s="142">
        <f t="shared" si="3"/>
        <v>1000</v>
      </c>
      <c r="G30" s="142"/>
      <c r="H30" s="149"/>
      <c r="I30" s="149"/>
      <c r="J30" s="149"/>
    </row>
    <row r="31" spans="1:10" s="150" customFormat="1" ht="15.75" customHeight="1" x14ac:dyDescent="0.25">
      <c r="A31" s="147" t="s">
        <v>332</v>
      </c>
      <c r="B31" s="142">
        <v>500</v>
      </c>
      <c r="C31" s="142">
        <f>BOSS!B6</f>
        <v>0</v>
      </c>
      <c r="D31" s="148">
        <f>BOSS!B7</f>
        <v>0</v>
      </c>
      <c r="E31" s="142">
        <f>BOSS!B8</f>
        <v>0</v>
      </c>
      <c r="F31" s="142">
        <f>B31+C31-D31-E31</f>
        <v>500</v>
      </c>
      <c r="G31" s="152"/>
      <c r="H31" s="149"/>
      <c r="I31" s="149"/>
      <c r="J31" s="149"/>
    </row>
    <row r="32" spans="1:10" s="150" customFormat="1" x14ac:dyDescent="0.25">
      <c r="A32" s="147" t="s">
        <v>333</v>
      </c>
      <c r="B32" s="142">
        <v>500</v>
      </c>
      <c r="C32" s="142">
        <f>BSA!B6</f>
        <v>0</v>
      </c>
      <c r="D32" s="148">
        <f>BSA!B7</f>
        <v>0</v>
      </c>
      <c r="E32" s="142">
        <f>BSA!B8</f>
        <v>0</v>
      </c>
      <c r="F32" s="142">
        <f>B32+C32-D32-E32</f>
        <v>500</v>
      </c>
      <c r="G32" s="152" t="s">
        <v>363</v>
      </c>
      <c r="H32" s="149"/>
      <c r="I32" s="149"/>
      <c r="J32" s="149"/>
    </row>
    <row r="33" spans="1:10" s="150" customFormat="1" x14ac:dyDescent="0.25">
      <c r="A33" s="147" t="s">
        <v>18</v>
      </c>
      <c r="B33" s="142">
        <v>4050</v>
      </c>
      <c r="C33" s="142">
        <f>'B&amp;B'!B6</f>
        <v>0</v>
      </c>
      <c r="D33" s="148">
        <f>'B&amp;B'!B7</f>
        <v>0</v>
      </c>
      <c r="E33" s="142">
        <f>'B&amp;B'!B8</f>
        <v>0</v>
      </c>
      <c r="F33" s="142">
        <f t="shared" si="3"/>
        <v>4050</v>
      </c>
      <c r="G33" s="142" t="s">
        <v>114</v>
      </c>
      <c r="H33" s="149"/>
      <c r="I33" s="149"/>
      <c r="J33" s="149"/>
    </row>
    <row r="34" spans="1:10" s="150" customFormat="1" x14ac:dyDescent="0.25">
      <c r="A34" s="147" t="s">
        <v>19</v>
      </c>
      <c r="B34" s="142">
        <v>15000</v>
      </c>
      <c r="C34" s="142">
        <f>TechCRU!B6</f>
        <v>0</v>
      </c>
      <c r="D34" s="148">
        <f>TechCRU!B7</f>
        <v>0</v>
      </c>
      <c r="E34" s="142">
        <f>TechCRU!B8</f>
        <v>0</v>
      </c>
      <c r="F34" s="142">
        <f t="shared" si="3"/>
        <v>15000</v>
      </c>
      <c r="G34" s="142" t="s">
        <v>115</v>
      </c>
      <c r="H34" s="149"/>
      <c r="I34" s="149"/>
      <c r="J34" s="149"/>
    </row>
    <row r="35" spans="1:10" s="150" customFormat="1" x14ac:dyDescent="0.25">
      <c r="A35" s="147" t="s">
        <v>335</v>
      </c>
      <c r="B35" s="142">
        <v>400</v>
      </c>
      <c r="C35" s="142">
        <f>Caribbean!B6</f>
        <v>0</v>
      </c>
      <c r="D35" s="148">
        <f>Caribbean!B7</f>
        <v>0</v>
      </c>
      <c r="E35" s="142">
        <f>Caribbean!B8</f>
        <v>0</v>
      </c>
      <c r="F35" s="142">
        <f>B35+C35-D35-E35</f>
        <v>400</v>
      </c>
      <c r="G35" s="152"/>
      <c r="H35" s="149"/>
      <c r="I35" s="149"/>
      <c r="J35" s="149"/>
    </row>
    <row r="36" spans="1:10" s="150" customFormat="1" x14ac:dyDescent="0.25">
      <c r="A36" s="147" t="s">
        <v>20</v>
      </c>
      <c r="B36" s="142">
        <v>8500</v>
      </c>
      <c r="C36" s="142">
        <f>CSA!B6</f>
        <v>0</v>
      </c>
      <c r="D36" s="148">
        <f>CSA!B7</f>
        <v>0</v>
      </c>
      <c r="E36" s="142">
        <f>CSA!B8</f>
        <v>0</v>
      </c>
      <c r="F36" s="142">
        <f t="shared" si="3"/>
        <v>8500</v>
      </c>
      <c r="G36" s="142" t="s">
        <v>116</v>
      </c>
      <c r="H36" s="149"/>
      <c r="I36" s="149"/>
      <c r="J36" s="149"/>
    </row>
    <row r="37" spans="1:10" s="150" customFormat="1" x14ac:dyDescent="0.25">
      <c r="A37" s="147" t="s">
        <v>107</v>
      </c>
      <c r="B37" s="142">
        <v>1000</v>
      </c>
      <c r="C37" s="142">
        <f>CECT!B6</f>
        <v>0</v>
      </c>
      <c r="D37" s="148">
        <f>CECT!B7</f>
        <v>0</v>
      </c>
      <c r="E37" s="142">
        <f>CECT!B8</f>
        <v>0</v>
      </c>
      <c r="F37" s="142">
        <f t="shared" si="3"/>
        <v>1000</v>
      </c>
      <c r="G37" s="142" t="s">
        <v>249</v>
      </c>
      <c r="H37" s="149"/>
      <c r="I37" s="149"/>
      <c r="J37" s="149"/>
    </row>
    <row r="38" spans="1:10" s="150" customFormat="1" x14ac:dyDescent="0.25">
      <c r="A38" s="147" t="s">
        <v>298</v>
      </c>
      <c r="B38" s="142">
        <v>100</v>
      </c>
      <c r="C38" s="142">
        <f>CA!B6</f>
        <v>0</v>
      </c>
      <c r="D38" s="148">
        <f>CA!B7</f>
        <v>0</v>
      </c>
      <c r="E38" s="142">
        <f>CA!B8</f>
        <v>0</v>
      </c>
      <c r="F38" s="142">
        <f t="shared" si="3"/>
        <v>100</v>
      </c>
      <c r="G38" s="142"/>
      <c r="H38" s="149"/>
      <c r="I38" s="149"/>
      <c r="J38" s="149"/>
    </row>
    <row r="39" spans="1:10" s="150" customFormat="1" x14ac:dyDescent="0.25">
      <c r="A39" s="147" t="s">
        <v>336</v>
      </c>
      <c r="B39" s="142">
        <v>300</v>
      </c>
      <c r="C39" s="142">
        <f>'Chi Epsilon'!B6</f>
        <v>0</v>
      </c>
      <c r="D39" s="148">
        <f>'Chi Epsilon'!B7</f>
        <v>0</v>
      </c>
      <c r="E39" s="142">
        <f>'Chi Epsilon'!B8</f>
        <v>0</v>
      </c>
      <c r="F39" s="142">
        <f>B39+C39-D39-E39</f>
        <v>300</v>
      </c>
      <c r="G39" s="142"/>
      <c r="H39" s="149"/>
      <c r="I39" s="149"/>
      <c r="J39" s="149"/>
    </row>
    <row r="40" spans="1:10" s="150" customFormat="1" x14ac:dyDescent="0.25">
      <c r="A40" s="147" t="s">
        <v>21</v>
      </c>
      <c r="B40" s="142">
        <v>1040</v>
      </c>
      <c r="C40" s="142">
        <f>ChiRho!B6</f>
        <v>0</v>
      </c>
      <c r="D40" s="148">
        <f>ChiRho!B7</f>
        <v>0</v>
      </c>
      <c r="E40" s="142">
        <f>ChiRho!B8</f>
        <v>0</v>
      </c>
      <c r="F40" s="142">
        <f t="shared" si="3"/>
        <v>1040</v>
      </c>
      <c r="G40" s="142" t="s">
        <v>117</v>
      </c>
      <c r="H40" s="149"/>
      <c r="I40" s="149"/>
      <c r="J40" s="149"/>
    </row>
    <row r="41" spans="1:10" s="150" customFormat="1" x14ac:dyDescent="0.25">
      <c r="A41" s="147" t="s">
        <v>22</v>
      </c>
      <c r="B41" s="142">
        <v>1200</v>
      </c>
      <c r="C41" s="142">
        <f>XTE!B6</f>
        <v>0</v>
      </c>
      <c r="D41" s="148">
        <f>XTE!B7</f>
        <v>0</v>
      </c>
      <c r="E41" s="142">
        <f>XTE!B8</f>
        <v>0</v>
      </c>
      <c r="F41" s="142">
        <f t="shared" si="3"/>
        <v>1200</v>
      </c>
      <c r="G41" s="142" t="s">
        <v>118</v>
      </c>
      <c r="H41" s="149"/>
      <c r="I41" s="149"/>
      <c r="J41" s="149"/>
    </row>
    <row r="42" spans="1:10" s="150" customFormat="1" ht="15.75" customHeight="1" x14ac:dyDescent="0.25">
      <c r="A42" s="147" t="s">
        <v>91</v>
      </c>
      <c r="B42" s="142">
        <v>5500</v>
      </c>
      <c r="C42" s="142">
        <f>Christians!B6</f>
        <v>0</v>
      </c>
      <c r="D42" s="148">
        <f>Christians!B7</f>
        <v>0</v>
      </c>
      <c r="E42" s="142">
        <f>Christians!B8</f>
        <v>0</v>
      </c>
      <c r="F42" s="142">
        <f t="shared" si="3"/>
        <v>5500</v>
      </c>
      <c r="G42" s="142"/>
      <c r="H42" s="149"/>
      <c r="I42" s="149"/>
      <c r="J42" s="149"/>
    </row>
    <row r="43" spans="1:10" s="150" customFormat="1" ht="47.25" x14ac:dyDescent="0.25">
      <c r="A43" s="147" t="s">
        <v>226</v>
      </c>
      <c r="B43" s="142">
        <v>175</v>
      </c>
      <c r="C43" s="142">
        <f>HHMISSO!B6</f>
        <v>0</v>
      </c>
      <c r="D43" s="148">
        <f>HHMISSO!B7</f>
        <v>0</v>
      </c>
      <c r="E43" s="142">
        <f>HHMISSO!B8</f>
        <v>0</v>
      </c>
      <c r="F43" s="142">
        <f t="shared" si="3"/>
        <v>175</v>
      </c>
      <c r="G43" s="152" t="s">
        <v>176</v>
      </c>
      <c r="H43" s="149"/>
      <c r="I43" s="149"/>
      <c r="J43" s="149"/>
    </row>
    <row r="44" spans="1:10" s="150" customFormat="1" ht="15.75" customHeight="1" x14ac:dyDescent="0.25">
      <c r="A44" s="147" t="s">
        <v>214</v>
      </c>
      <c r="B44" s="142">
        <v>300</v>
      </c>
      <c r="C44" s="142">
        <f>'A&amp;S Ambassadors'!B6</f>
        <v>0</v>
      </c>
      <c r="D44" s="148">
        <f>'A&amp;S Ambassadors'!B7</f>
        <v>0</v>
      </c>
      <c r="E44" s="142">
        <f>'A&amp;S Ambassadors'!B8</f>
        <v>0</v>
      </c>
      <c r="F44" s="142">
        <f t="shared" si="3"/>
        <v>300</v>
      </c>
      <c r="G44" s="142" t="s">
        <v>244</v>
      </c>
      <c r="H44" s="149"/>
      <c r="I44" s="149"/>
      <c r="J44" s="149"/>
    </row>
    <row r="45" spans="1:10" s="150" customFormat="1" x14ac:dyDescent="0.25">
      <c r="A45" s="147" t="s">
        <v>310</v>
      </c>
      <c r="B45" s="142">
        <v>100</v>
      </c>
      <c r="C45" s="142">
        <f>CFFA!B6</f>
        <v>0</v>
      </c>
      <c r="D45" s="148">
        <f>CFFA!B7</f>
        <v>0</v>
      </c>
      <c r="E45" s="142">
        <f>CFFA!B8</f>
        <v>0</v>
      </c>
      <c r="F45" s="142">
        <f t="shared" si="3"/>
        <v>100</v>
      </c>
      <c r="G45" s="142"/>
      <c r="H45" s="149"/>
      <c r="I45" s="149"/>
      <c r="J45" s="149"/>
    </row>
    <row r="46" spans="1:10" s="150" customFormat="1" x14ac:dyDescent="0.25">
      <c r="A46" s="147" t="s">
        <v>337</v>
      </c>
      <c r="B46" s="142">
        <v>300</v>
      </c>
      <c r="C46" s="142">
        <f>CommStudies!B6</f>
        <v>0</v>
      </c>
      <c r="D46" s="148">
        <f>CommStudies!B7</f>
        <v>0</v>
      </c>
      <c r="E46" s="142">
        <f>CommStudies!B8</f>
        <v>0</v>
      </c>
      <c r="F46" s="142">
        <f>B46+C46-D46-E46</f>
        <v>300</v>
      </c>
      <c r="G46" s="152"/>
      <c r="H46" s="149"/>
      <c r="I46" s="149"/>
      <c r="J46" s="149"/>
    </row>
    <row r="47" spans="1:10" s="150" customFormat="1" x14ac:dyDescent="0.25">
      <c r="A47" s="147" t="s">
        <v>83</v>
      </c>
      <c r="B47" s="142">
        <v>6000</v>
      </c>
      <c r="C47" s="142">
        <f>DSP!B6</f>
        <v>0</v>
      </c>
      <c r="D47" s="148">
        <f>DSP!B7</f>
        <v>0</v>
      </c>
      <c r="E47" s="142">
        <f>DSP!B8</f>
        <v>0</v>
      </c>
      <c r="F47" s="142">
        <f t="shared" si="3"/>
        <v>6000</v>
      </c>
      <c r="G47" s="142" t="s">
        <v>119</v>
      </c>
      <c r="H47" s="149"/>
      <c r="I47" s="149"/>
      <c r="J47" s="149"/>
    </row>
    <row r="48" spans="1:10" s="150" customFormat="1" ht="16.5" customHeight="1" x14ac:dyDescent="0.25">
      <c r="A48" s="147" t="s">
        <v>84</v>
      </c>
      <c r="B48" s="142">
        <v>260</v>
      </c>
      <c r="C48" s="142">
        <f>DBAHJPMS!B6</f>
        <v>0</v>
      </c>
      <c r="D48" s="148">
        <f>DBAHJPMS!B7</f>
        <v>0</v>
      </c>
      <c r="E48" s="142">
        <f>DBAHJPMS!B8</f>
        <v>0</v>
      </c>
      <c r="F48" s="142">
        <f t="shared" si="3"/>
        <v>260</v>
      </c>
      <c r="G48" s="142" t="s">
        <v>120</v>
      </c>
      <c r="H48" s="149"/>
      <c r="I48" s="149"/>
      <c r="J48" s="149"/>
    </row>
    <row r="49" spans="1:10" s="150" customFormat="1" x14ac:dyDescent="0.25">
      <c r="A49" s="147" t="s">
        <v>233</v>
      </c>
      <c r="B49" s="142">
        <v>600</v>
      </c>
      <c r="C49" s="142">
        <f>EWB!B6</f>
        <v>0</v>
      </c>
      <c r="D49" s="148">
        <f>EWB!B7</f>
        <v>0</v>
      </c>
      <c r="E49" s="142">
        <f>EWB!B8</f>
        <v>0</v>
      </c>
      <c r="F49" s="142">
        <f>B49+C49-D49-E49</f>
        <v>600</v>
      </c>
      <c r="G49" s="142" t="s">
        <v>241</v>
      </c>
      <c r="H49" s="149"/>
      <c r="I49" s="149"/>
      <c r="J49" s="149"/>
    </row>
    <row r="50" spans="1:10" s="150" customFormat="1" x14ac:dyDescent="0.25">
      <c r="A50" s="147" t="s">
        <v>23</v>
      </c>
      <c r="B50" s="142">
        <v>750</v>
      </c>
      <c r="C50" s="142">
        <f>HON!B6</f>
        <v>0</v>
      </c>
      <c r="D50" s="148">
        <f>HON!B7</f>
        <v>0</v>
      </c>
      <c r="E50" s="142">
        <f>HON!B8</f>
        <v>0</v>
      </c>
      <c r="F50" s="142">
        <f t="shared" si="3"/>
        <v>750</v>
      </c>
      <c r="G50" s="142" t="s">
        <v>121</v>
      </c>
      <c r="H50" s="149"/>
      <c r="I50" s="149"/>
      <c r="J50" s="149"/>
    </row>
    <row r="51" spans="1:10" s="150" customFormat="1" ht="31.5" x14ac:dyDescent="0.25">
      <c r="A51" s="147" t="s">
        <v>311</v>
      </c>
      <c r="B51" s="142">
        <v>300</v>
      </c>
      <c r="C51" s="142">
        <f>EtaSigDelta!B6</f>
        <v>0</v>
      </c>
      <c r="D51" s="148">
        <f>EtaSigDelta!B7</f>
        <v>0</v>
      </c>
      <c r="E51" s="142">
        <f>EtaSigDelta!B8</f>
        <v>0</v>
      </c>
      <c r="F51" s="142">
        <f t="shared" si="3"/>
        <v>300</v>
      </c>
      <c r="G51" s="142"/>
      <c r="H51" s="149"/>
      <c r="I51" s="149"/>
      <c r="J51" s="149"/>
    </row>
    <row r="52" spans="1:10" s="150" customFormat="1" x14ac:dyDescent="0.25">
      <c r="A52" s="147" t="s">
        <v>338</v>
      </c>
      <c r="B52" s="142">
        <v>400</v>
      </c>
      <c r="C52" s="142">
        <f>'Every Nation'!B6</f>
        <v>0</v>
      </c>
      <c r="D52" s="148">
        <f>'Every Nation'!B7</f>
        <v>0</v>
      </c>
      <c r="E52" s="142">
        <f>'Every Nation'!B8</f>
        <v>0</v>
      </c>
      <c r="F52" s="142">
        <f>B52+C52-D52-E52</f>
        <v>400</v>
      </c>
      <c r="G52" s="142"/>
      <c r="H52" s="149"/>
      <c r="I52" s="149"/>
      <c r="J52" s="149"/>
    </row>
    <row r="53" spans="1:10" s="150" customFormat="1" x14ac:dyDescent="0.25">
      <c r="A53" s="147" t="s">
        <v>269</v>
      </c>
      <c r="B53" s="142">
        <v>200</v>
      </c>
      <c r="C53" s="142">
        <f>Filipino!B6</f>
        <v>0</v>
      </c>
      <c r="D53" s="148">
        <f>Filipino!B7</f>
        <v>0</v>
      </c>
      <c r="E53" s="142">
        <f>Filipino!B8</f>
        <v>0</v>
      </c>
      <c r="F53" s="142">
        <f>B53+C53-D53-E53</f>
        <v>200</v>
      </c>
      <c r="G53" s="142" t="s">
        <v>270</v>
      </c>
      <c r="H53" s="149"/>
      <c r="I53" s="149"/>
      <c r="J53" s="149"/>
    </row>
    <row r="54" spans="1:10" s="150" customFormat="1" x14ac:dyDescent="0.25">
      <c r="A54" s="147" t="s">
        <v>215</v>
      </c>
      <c r="B54" s="142">
        <v>8000</v>
      </c>
      <c r="C54" s="142">
        <f>FinanceMgmt!B6</f>
        <v>0</v>
      </c>
      <c r="D54" s="148">
        <f>FinanceMgmt!B7</f>
        <v>0</v>
      </c>
      <c r="E54" s="142">
        <f>FinanceMgmt!B8</f>
        <v>0</v>
      </c>
      <c r="F54" s="142">
        <f t="shared" si="3"/>
        <v>8000</v>
      </c>
      <c r="G54" s="142" t="s">
        <v>122</v>
      </c>
      <c r="H54" s="149"/>
      <c r="I54" s="149"/>
      <c r="J54" s="149"/>
    </row>
    <row r="55" spans="1:10" s="150" customFormat="1" x14ac:dyDescent="0.25">
      <c r="A55" s="147" t="s">
        <v>24</v>
      </c>
      <c r="B55" s="142">
        <v>11500</v>
      </c>
      <c r="C55" s="142">
        <f>FormulaSAE!B6</f>
        <v>0</v>
      </c>
      <c r="D55" s="148">
        <f>FormulaSAE!B7</f>
        <v>0</v>
      </c>
      <c r="E55" s="142">
        <f>FormulaSAE!B8</f>
        <v>0</v>
      </c>
      <c r="F55" s="142">
        <f t="shared" si="3"/>
        <v>11500</v>
      </c>
      <c r="G55" s="142" t="s">
        <v>105</v>
      </c>
      <c r="H55" s="149"/>
      <c r="I55" s="149"/>
      <c r="J55" s="149"/>
    </row>
    <row r="56" spans="1:10" s="150" customFormat="1" x14ac:dyDescent="0.25">
      <c r="A56" s="147" t="s">
        <v>312</v>
      </c>
      <c r="B56" s="142">
        <v>100</v>
      </c>
      <c r="C56" s="142">
        <f>GammaBetaPhi!B6</f>
        <v>0</v>
      </c>
      <c r="D56" s="148">
        <f>SUM(GammaBetaPhi!B7)</f>
        <v>0</v>
      </c>
      <c r="E56" s="142">
        <f>GammaBetaPhi!B8</f>
        <v>0</v>
      </c>
      <c r="F56" s="142">
        <f t="shared" si="3"/>
        <v>100</v>
      </c>
      <c r="G56" s="152"/>
      <c r="H56" s="149"/>
      <c r="I56" s="149"/>
      <c r="J56" s="149"/>
    </row>
    <row r="57" spans="1:10" s="150" customFormat="1" ht="31.5" x14ac:dyDescent="0.25">
      <c r="A57" s="147" t="s">
        <v>313</v>
      </c>
      <c r="B57" s="142">
        <v>150</v>
      </c>
      <c r="C57" s="142">
        <f>Geoscience!B6</f>
        <v>0</v>
      </c>
      <c r="D57" s="148">
        <f>Geoscience!B7</f>
        <v>0</v>
      </c>
      <c r="E57" s="142">
        <f>Geoscience!B8</f>
        <v>0</v>
      </c>
      <c r="F57" s="142">
        <f t="shared" si="3"/>
        <v>150</v>
      </c>
      <c r="G57" s="152"/>
      <c r="H57" s="149"/>
      <c r="I57" s="149"/>
      <c r="J57" s="149"/>
    </row>
    <row r="58" spans="1:10" s="150" customFormat="1" x14ac:dyDescent="0.25">
      <c r="A58" s="147" t="s">
        <v>67</v>
      </c>
      <c r="B58" s="142">
        <v>100</v>
      </c>
      <c r="C58" s="142">
        <f>German!B6</f>
        <v>0</v>
      </c>
      <c r="D58" s="148">
        <f>German!B7</f>
        <v>0</v>
      </c>
      <c r="E58" s="142">
        <f>German!B8</f>
        <v>0</v>
      </c>
      <c r="F58" s="142">
        <f t="shared" si="3"/>
        <v>100</v>
      </c>
      <c r="G58" s="152" t="s">
        <v>124</v>
      </c>
      <c r="H58" s="149"/>
      <c r="I58" s="149"/>
      <c r="J58" s="149"/>
    </row>
    <row r="59" spans="1:10" s="150" customFormat="1" x14ac:dyDescent="0.25">
      <c r="A59" s="147" t="s">
        <v>25</v>
      </c>
      <c r="B59" s="142">
        <v>2400</v>
      </c>
      <c r="C59" s="142">
        <f>'Goin'' Band'!B6</f>
        <v>0</v>
      </c>
      <c r="D59" s="148">
        <f>'Goin'' Band'!B7</f>
        <v>0</v>
      </c>
      <c r="E59" s="142">
        <f>'Goin'' Band'!B8</f>
        <v>0</v>
      </c>
      <c r="F59" s="142">
        <f t="shared" si="3"/>
        <v>2400</v>
      </c>
      <c r="G59" s="152"/>
      <c r="H59" s="149"/>
      <c r="I59" s="149"/>
      <c r="J59" s="149"/>
    </row>
    <row r="60" spans="1:10" s="150" customFormat="1" x14ac:dyDescent="0.25">
      <c r="A60" s="147" t="s">
        <v>339</v>
      </c>
      <c r="B60" s="142">
        <v>200</v>
      </c>
      <c r="C60" s="142">
        <f>GoldenKey!B6</f>
        <v>0</v>
      </c>
      <c r="D60" s="148">
        <f>GoldenKey!B7</f>
        <v>0</v>
      </c>
      <c r="E60" s="142">
        <f>GoldenKey!B8</f>
        <v>0</v>
      </c>
      <c r="F60" s="142">
        <f>B60+C60-D60-E60</f>
        <v>200</v>
      </c>
      <c r="G60" s="142"/>
      <c r="H60" s="149"/>
      <c r="I60" s="149"/>
      <c r="J60" s="149"/>
    </row>
    <row r="61" spans="1:10" s="150" customFormat="1" x14ac:dyDescent="0.25">
      <c r="A61" s="147" t="s">
        <v>26</v>
      </c>
      <c r="B61" s="142">
        <v>2000</v>
      </c>
      <c r="C61" s="142">
        <f>GreekWide!B6</f>
        <v>0</v>
      </c>
      <c r="D61" s="148">
        <f>GreekWide!B7</f>
        <v>0</v>
      </c>
      <c r="E61" s="142">
        <f>GreekWide!B8</f>
        <v>0</v>
      </c>
      <c r="F61" s="142">
        <f t="shared" si="3"/>
        <v>2000</v>
      </c>
      <c r="G61" s="152" t="s">
        <v>125</v>
      </c>
      <c r="H61" s="149"/>
      <c r="I61" s="149"/>
      <c r="J61" s="149"/>
    </row>
    <row r="62" spans="1:10" s="150" customFormat="1" x14ac:dyDescent="0.25">
      <c r="A62" s="147" t="s">
        <v>92</v>
      </c>
      <c r="B62" s="142">
        <v>50</v>
      </c>
      <c r="C62" s="142">
        <f>HSA!B6</f>
        <v>0</v>
      </c>
      <c r="D62" s="148">
        <f>HSA!B7</f>
        <v>0</v>
      </c>
      <c r="E62" s="142">
        <f>HSA!B8</f>
        <v>0</v>
      </c>
      <c r="F62" s="142">
        <f t="shared" si="3"/>
        <v>50</v>
      </c>
      <c r="G62" s="152" t="s">
        <v>175</v>
      </c>
      <c r="H62" s="149"/>
      <c r="I62" s="149"/>
      <c r="J62" s="149"/>
    </row>
    <row r="63" spans="1:10" s="150" customFormat="1" x14ac:dyDescent="0.25">
      <c r="A63" s="147" t="s">
        <v>93</v>
      </c>
      <c r="B63" s="142">
        <v>2900</v>
      </c>
      <c r="C63" s="142">
        <f>HSS!B6</f>
        <v>0</v>
      </c>
      <c r="D63" s="148">
        <f>HSS!B7</f>
        <v>0</v>
      </c>
      <c r="E63" s="142">
        <f>HSS!B8</f>
        <v>0</v>
      </c>
      <c r="F63" s="142">
        <f t="shared" si="3"/>
        <v>2900</v>
      </c>
      <c r="G63" s="152" t="s">
        <v>127</v>
      </c>
      <c r="H63" s="149"/>
      <c r="I63" s="149"/>
      <c r="J63" s="149"/>
    </row>
    <row r="64" spans="1:10" s="150" customFormat="1" x14ac:dyDescent="0.25">
      <c r="A64" s="147" t="s">
        <v>271</v>
      </c>
      <c r="B64" s="142">
        <v>150</v>
      </c>
      <c r="C64" s="142">
        <f>HistoryClub!B6</f>
        <v>0</v>
      </c>
      <c r="D64" s="148">
        <f>HistoryClub!B7</f>
        <v>0</v>
      </c>
      <c r="E64" s="142">
        <f>HistoryClub!B8</f>
        <v>0</v>
      </c>
      <c r="F64" s="142">
        <f>B64+C64-D64-E64</f>
        <v>150</v>
      </c>
      <c r="G64" s="152"/>
      <c r="H64" s="149"/>
      <c r="I64" s="149"/>
      <c r="J64" s="149"/>
    </row>
    <row r="65" spans="1:11" s="150" customFormat="1" ht="31.5" x14ac:dyDescent="0.25">
      <c r="A65" s="147" t="s">
        <v>89</v>
      </c>
      <c r="B65" s="142">
        <v>3000</v>
      </c>
      <c r="C65" s="142">
        <f>HSRecruiters!B6</f>
        <v>0</v>
      </c>
      <c r="D65" s="148">
        <f>HSRecruiters!B7</f>
        <v>0</v>
      </c>
      <c r="E65" s="142">
        <f>HSRecruiters!B8</f>
        <v>0</v>
      </c>
      <c r="F65" s="142">
        <f t="shared" si="3"/>
        <v>3000</v>
      </c>
      <c r="G65" s="152" t="s">
        <v>177</v>
      </c>
      <c r="H65" s="149"/>
      <c r="I65" s="149"/>
      <c r="J65" s="149"/>
    </row>
    <row r="66" spans="1:11" s="150" customFormat="1" x14ac:dyDescent="0.25">
      <c r="A66" s="147" t="s">
        <v>28</v>
      </c>
      <c r="B66" s="142">
        <v>3000</v>
      </c>
      <c r="C66" s="142">
        <f>ISA!B6</f>
        <v>0</v>
      </c>
      <c r="D66" s="148">
        <f>ISA!B7</f>
        <v>0</v>
      </c>
      <c r="E66" s="142">
        <f>ISA!B8</f>
        <v>0</v>
      </c>
      <c r="F66" s="142">
        <f t="shared" si="3"/>
        <v>3000</v>
      </c>
      <c r="G66" s="152" t="s">
        <v>128</v>
      </c>
      <c r="H66" s="149"/>
      <c r="I66" s="149"/>
      <c r="J66" s="149"/>
    </row>
    <row r="67" spans="1:11" s="150" customFormat="1" x14ac:dyDescent="0.25">
      <c r="A67" s="147" t="s">
        <v>234</v>
      </c>
      <c r="B67" s="142">
        <v>130</v>
      </c>
      <c r="C67" s="142">
        <f>IEEE!B6</f>
        <v>0</v>
      </c>
      <c r="D67" s="148">
        <f>IEEE!B7</f>
        <v>0</v>
      </c>
      <c r="E67" s="142">
        <f>IEEE!B8</f>
        <v>0</v>
      </c>
      <c r="F67" s="142">
        <f>B67+C67-D67-E67</f>
        <v>130</v>
      </c>
      <c r="G67" s="152" t="s">
        <v>262</v>
      </c>
      <c r="H67" s="149"/>
      <c r="I67" s="149"/>
      <c r="J67" s="149"/>
    </row>
    <row r="68" spans="1:11" s="150" customFormat="1" ht="31.5" x14ac:dyDescent="0.25">
      <c r="A68" s="147" t="s">
        <v>230</v>
      </c>
      <c r="B68" s="142">
        <v>4000</v>
      </c>
      <c r="C68" s="142">
        <f>IIE!B6</f>
        <v>0</v>
      </c>
      <c r="D68" s="148">
        <f>IIE!B7</f>
        <v>0</v>
      </c>
      <c r="E68" s="142">
        <f>IIE!B8</f>
        <v>0</v>
      </c>
      <c r="F68" s="142">
        <f t="shared" si="3"/>
        <v>4000</v>
      </c>
      <c r="G68" s="152" t="s">
        <v>129</v>
      </c>
      <c r="H68" s="149"/>
      <c r="I68" s="149"/>
      <c r="J68" s="149"/>
    </row>
    <row r="69" spans="1:11" s="150" customFormat="1" x14ac:dyDescent="0.25">
      <c r="A69" s="147" t="s">
        <v>315</v>
      </c>
      <c r="B69" s="142">
        <v>240</v>
      </c>
      <c r="C69" s="142">
        <f>ITE!B6</f>
        <v>0</v>
      </c>
      <c r="D69" s="148">
        <f>ITE!B7</f>
        <v>0</v>
      </c>
      <c r="E69" s="142">
        <f>ITE!B8</f>
        <v>0</v>
      </c>
      <c r="F69" s="142">
        <f t="shared" si="3"/>
        <v>240</v>
      </c>
      <c r="G69" s="152"/>
      <c r="H69" s="149"/>
      <c r="I69" s="149"/>
      <c r="J69" s="149"/>
      <c r="K69" s="153"/>
    </row>
    <row r="70" spans="1:11" s="150" customFormat="1" x14ac:dyDescent="0.25">
      <c r="A70" s="147" t="s">
        <v>30</v>
      </c>
      <c r="B70" s="142">
        <v>900</v>
      </c>
      <c r="C70" s="142">
        <f>IIDA!B6</f>
        <v>0</v>
      </c>
      <c r="D70" s="148">
        <f>IIDA!B7</f>
        <v>0</v>
      </c>
      <c r="E70" s="142">
        <f>IIDA!B8</f>
        <v>0</v>
      </c>
      <c r="F70" s="142">
        <f t="shared" si="3"/>
        <v>900</v>
      </c>
      <c r="G70" s="152" t="s">
        <v>130</v>
      </c>
      <c r="H70" s="149"/>
      <c r="I70" s="149"/>
      <c r="J70" s="149"/>
    </row>
    <row r="71" spans="1:11" s="150" customFormat="1" ht="31.5" x14ac:dyDescent="0.25">
      <c r="A71" s="147" t="s">
        <v>202</v>
      </c>
      <c r="B71" s="142">
        <v>1200</v>
      </c>
      <c r="C71" s="142">
        <f>SGC!B6</f>
        <v>0</v>
      </c>
      <c r="D71" s="148">
        <f>SGC!B7</f>
        <v>0</v>
      </c>
      <c r="E71" s="142">
        <f>SGC!B8</f>
        <v>0</v>
      </c>
      <c r="F71" s="142">
        <f t="shared" si="3"/>
        <v>1200</v>
      </c>
      <c r="G71" s="142" t="s">
        <v>150</v>
      </c>
      <c r="H71" s="149"/>
      <c r="I71" s="149"/>
      <c r="J71" s="149"/>
    </row>
    <row r="72" spans="1:11" s="150" customFormat="1" x14ac:dyDescent="0.25">
      <c r="A72" s="147" t="s">
        <v>31</v>
      </c>
      <c r="B72" s="142">
        <v>8500</v>
      </c>
      <c r="C72" s="142">
        <f>ITA!B6</f>
        <v>0</v>
      </c>
      <c r="D72" s="148">
        <f>ITA!B7</f>
        <v>0</v>
      </c>
      <c r="E72" s="142">
        <f>ITA!B8</f>
        <v>0</v>
      </c>
      <c r="F72" s="142">
        <f t="shared" si="3"/>
        <v>8500</v>
      </c>
      <c r="G72" s="152" t="s">
        <v>131</v>
      </c>
      <c r="H72" s="149"/>
      <c r="I72" s="149"/>
      <c r="J72" s="149"/>
    </row>
    <row r="73" spans="1:11" s="150" customFormat="1" x14ac:dyDescent="0.25">
      <c r="A73" s="147" t="s">
        <v>341</v>
      </c>
      <c r="B73" s="142">
        <v>350</v>
      </c>
      <c r="C73" s="142">
        <f>ItsOnUS!B6</f>
        <v>0</v>
      </c>
      <c r="D73" s="148">
        <f>ItsOnUS!B7</f>
        <v>0</v>
      </c>
      <c r="E73" s="142">
        <f>ItsOnUS!B8</f>
        <v>0</v>
      </c>
      <c r="F73" s="142">
        <f>B73+C73-D73-E73</f>
        <v>350</v>
      </c>
      <c r="G73" s="142"/>
      <c r="H73" s="149"/>
      <c r="I73" s="149"/>
      <c r="J73" s="149"/>
    </row>
    <row r="74" spans="1:11" s="150" customFormat="1" x14ac:dyDescent="0.25">
      <c r="A74" s="147" t="s">
        <v>32</v>
      </c>
      <c r="B74" s="142">
        <v>440</v>
      </c>
      <c r="C74" s="142">
        <f>KPsi!B6</f>
        <v>0</v>
      </c>
      <c r="D74" s="148">
        <f>KPsi!B7</f>
        <v>0</v>
      </c>
      <c r="E74" s="142">
        <f>KPsi!B8</f>
        <v>0</v>
      </c>
      <c r="F74" s="142">
        <f t="shared" si="3"/>
        <v>440</v>
      </c>
      <c r="G74" s="152" t="s">
        <v>132</v>
      </c>
      <c r="H74" s="149"/>
      <c r="I74" s="149"/>
      <c r="J74" s="149"/>
    </row>
    <row r="75" spans="1:11" s="150" customFormat="1" x14ac:dyDescent="0.25">
      <c r="A75" s="147" t="s">
        <v>272</v>
      </c>
      <c r="B75" s="142">
        <v>390</v>
      </c>
      <c r="C75" s="142">
        <f>KappaXi!B6</f>
        <v>0</v>
      </c>
      <c r="D75" s="148">
        <f>KappaXi!B7</f>
        <v>0</v>
      </c>
      <c r="E75" s="142">
        <f>KappaXi!B8</f>
        <v>0</v>
      </c>
      <c r="F75" s="142">
        <f>B75+C75-D75-E75</f>
        <v>390</v>
      </c>
      <c r="G75" s="152" t="s">
        <v>273</v>
      </c>
      <c r="H75" s="149"/>
      <c r="I75" s="149"/>
      <c r="J75" s="149"/>
    </row>
    <row r="76" spans="1:11" s="150" customFormat="1" x14ac:dyDescent="0.25">
      <c r="A76" s="147" t="s">
        <v>303</v>
      </c>
      <c r="B76" s="142">
        <v>1500</v>
      </c>
      <c r="C76" s="142">
        <f>KSMDA!B6</f>
        <v>0</v>
      </c>
      <c r="D76" s="148">
        <f>KSMDA!B7</f>
        <v>0</v>
      </c>
      <c r="E76" s="142">
        <f>KSMDA!B8</f>
        <v>0</v>
      </c>
      <c r="F76" s="142">
        <f>B76+C76-D76-E76</f>
        <v>1500</v>
      </c>
      <c r="G76" s="152" t="s">
        <v>304</v>
      </c>
      <c r="H76" s="149"/>
      <c r="I76" s="149"/>
      <c r="J76" s="149"/>
      <c r="K76" s="154"/>
    </row>
    <row r="77" spans="1:11" s="150" customFormat="1" x14ac:dyDescent="0.25">
      <c r="A77" s="147" t="s">
        <v>274</v>
      </c>
      <c r="B77" s="142">
        <v>850</v>
      </c>
      <c r="C77" s="142">
        <f>KEYOP!B6</f>
        <v>0</v>
      </c>
      <c r="D77" s="148">
        <f>KEYOP!B7</f>
        <v>0</v>
      </c>
      <c r="E77" s="142">
        <f>KEYOP!B8</f>
        <v>0</v>
      </c>
      <c r="F77" s="142">
        <f>B77+C77-D77-E77</f>
        <v>850</v>
      </c>
      <c r="G77" s="152"/>
      <c r="H77" s="149"/>
      <c r="I77" s="149"/>
      <c r="J77" s="149"/>
    </row>
    <row r="78" spans="1:11" s="150" customFormat="1" x14ac:dyDescent="0.25">
      <c r="A78" s="147" t="s">
        <v>342</v>
      </c>
      <c r="B78" s="142">
        <v>200</v>
      </c>
      <c r="C78" s="142">
        <f>Korean!B6</f>
        <v>0</v>
      </c>
      <c r="D78" s="148">
        <f>Korean!B7</f>
        <v>0</v>
      </c>
      <c r="E78" s="142">
        <f>Korean!B8</f>
        <v>0</v>
      </c>
      <c r="F78" s="142">
        <f>B78+C78-D78-E78</f>
        <v>200</v>
      </c>
      <c r="G78" s="142"/>
      <c r="H78" s="149"/>
      <c r="I78" s="149"/>
      <c r="J78" s="149"/>
    </row>
    <row r="79" spans="1:11" s="150" customFormat="1" x14ac:dyDescent="0.25">
      <c r="A79" s="147" t="s">
        <v>33</v>
      </c>
      <c r="B79" s="142">
        <v>15000</v>
      </c>
      <c r="C79" s="142">
        <f>Livestock!B6</f>
        <v>0</v>
      </c>
      <c r="D79" s="148">
        <f>Livestock!B7</f>
        <v>0</v>
      </c>
      <c r="E79" s="142">
        <f>Livestock!B8</f>
        <v>0</v>
      </c>
      <c r="F79" s="142">
        <f t="shared" si="3"/>
        <v>15000</v>
      </c>
      <c r="G79" s="152" t="s">
        <v>133</v>
      </c>
      <c r="H79" s="149"/>
      <c r="I79" s="149"/>
      <c r="J79" s="149"/>
    </row>
    <row r="80" spans="1:11" s="150" customFormat="1" x14ac:dyDescent="0.25">
      <c r="A80" s="147" t="s">
        <v>343</v>
      </c>
      <c r="B80" s="142">
        <v>500</v>
      </c>
      <c r="C80" s="142">
        <f>'LBK Youth'!B6</f>
        <v>0</v>
      </c>
      <c r="D80" s="148">
        <f>'LBK Youth'!B7</f>
        <v>0</v>
      </c>
      <c r="E80" s="142">
        <f>'LBK Youth'!B8</f>
        <v>0</v>
      </c>
      <c r="F80" s="142">
        <f>B80+C80-D80-E80</f>
        <v>500</v>
      </c>
      <c r="G80" s="142"/>
      <c r="H80" s="149"/>
      <c r="I80" s="149"/>
      <c r="J80" s="149"/>
    </row>
    <row r="81" spans="1:10" s="150" customFormat="1" x14ac:dyDescent="0.25">
      <c r="A81" s="147" t="s">
        <v>275</v>
      </c>
      <c r="B81" s="142">
        <v>100</v>
      </c>
      <c r="C81" s="142">
        <f>Lutheran!B6</f>
        <v>0</v>
      </c>
      <c r="D81" s="148">
        <f>Lutheran!B7</f>
        <v>0</v>
      </c>
      <c r="E81" s="142">
        <f>Lutheran!B8</f>
        <v>0</v>
      </c>
      <c r="F81" s="142">
        <f>B81+C81-D81-E81</f>
        <v>100</v>
      </c>
      <c r="G81" s="142" t="s">
        <v>276</v>
      </c>
      <c r="H81" s="149"/>
      <c r="I81" s="149"/>
      <c r="J81" s="149"/>
    </row>
    <row r="82" spans="1:10" s="150" customFormat="1" x14ac:dyDescent="0.25">
      <c r="A82" s="147" t="s">
        <v>277</v>
      </c>
      <c r="B82" s="142">
        <v>800</v>
      </c>
      <c r="C82" s="142">
        <f>'Made n Cote'!B6</f>
        <v>0</v>
      </c>
      <c r="D82" s="148">
        <f>'Made n Cote'!B7</f>
        <v>0</v>
      </c>
      <c r="E82" s="142">
        <f>'Made n Cote'!B8</f>
        <v>0</v>
      </c>
      <c r="F82" s="142">
        <f>B82+C82-D82-E82</f>
        <v>800</v>
      </c>
      <c r="G82" s="142" t="s">
        <v>301</v>
      </c>
      <c r="H82" s="149"/>
      <c r="I82" s="149"/>
      <c r="J82" s="149"/>
    </row>
    <row r="83" spans="1:10" s="150" customFormat="1" x14ac:dyDescent="0.25">
      <c r="A83" s="147" t="s">
        <v>345</v>
      </c>
      <c r="B83" s="142">
        <v>200</v>
      </c>
      <c r="C83" s="142">
        <f>'Mane Society'!B6</f>
        <v>0</v>
      </c>
      <c r="D83" s="148">
        <f>'Mane Society'!B7</f>
        <v>0</v>
      </c>
      <c r="E83" s="142">
        <f>'Mane Society'!B8</f>
        <v>0</v>
      </c>
      <c r="F83" s="142">
        <f>B83+C83-D83-E83</f>
        <v>200</v>
      </c>
      <c r="G83" s="142"/>
      <c r="H83" s="149"/>
      <c r="I83" s="149"/>
      <c r="J83" s="149"/>
    </row>
    <row r="84" spans="1:10" s="150" customFormat="1" x14ac:dyDescent="0.25">
      <c r="A84" s="147" t="s">
        <v>44</v>
      </c>
      <c r="B84" s="142">
        <v>3000</v>
      </c>
      <c r="C84" s="142">
        <f>Eval!B6</f>
        <v>0</v>
      </c>
      <c r="D84" s="148">
        <f>Eval!B7</f>
        <v>0</v>
      </c>
      <c r="E84" s="142">
        <f>Eval!B8</f>
        <v>0</v>
      </c>
      <c r="F84" s="142">
        <f t="shared" si="3"/>
        <v>3000</v>
      </c>
      <c r="G84" s="152" t="s">
        <v>178</v>
      </c>
      <c r="H84" s="149"/>
      <c r="I84" s="149"/>
      <c r="J84" s="149"/>
    </row>
    <row r="85" spans="1:10" s="150" customFormat="1" x14ac:dyDescent="0.25">
      <c r="A85" s="147" t="s">
        <v>34</v>
      </c>
      <c r="B85" s="142">
        <v>15000</v>
      </c>
      <c r="C85" s="142">
        <f>Meat!B6</f>
        <v>0</v>
      </c>
      <c r="D85" s="148">
        <f>Meat!B7</f>
        <v>0</v>
      </c>
      <c r="E85" s="142">
        <f>Meat!B8</f>
        <v>0</v>
      </c>
      <c r="F85" s="142">
        <f t="shared" ref="F85:F142" si="4">B85+C85-D85-E85</f>
        <v>15000</v>
      </c>
      <c r="G85" s="152"/>
      <c r="H85" s="149"/>
      <c r="I85" s="149"/>
      <c r="J85" s="149"/>
    </row>
    <row r="86" spans="1:10" s="150" customFormat="1" x14ac:dyDescent="0.25">
      <c r="A86" s="147" t="s">
        <v>236</v>
      </c>
      <c r="B86" s="142">
        <v>600</v>
      </c>
      <c r="C86" s="142">
        <f>MSAQBT!B6</f>
        <v>0</v>
      </c>
      <c r="D86" s="148">
        <f>MSAQBT!B7</f>
        <v>0</v>
      </c>
      <c r="E86" s="142">
        <f>MSAQBT!B8</f>
        <v>0</v>
      </c>
      <c r="F86" s="142">
        <f>B86+C86-D86-E86</f>
        <v>600</v>
      </c>
      <c r="G86" s="142"/>
      <c r="H86" s="149"/>
      <c r="I86" s="149"/>
      <c r="J86" s="149"/>
    </row>
    <row r="87" spans="1:10" s="150" customFormat="1" x14ac:dyDescent="0.25">
      <c r="A87" s="147" t="s">
        <v>35</v>
      </c>
      <c r="B87" s="142">
        <v>6000</v>
      </c>
      <c r="C87" s="142">
        <f>MSA!B6</f>
        <v>0</v>
      </c>
      <c r="D87" s="148">
        <f>MSA!B7</f>
        <v>0</v>
      </c>
      <c r="E87" s="142">
        <f>MSA!B8</f>
        <v>0</v>
      </c>
      <c r="F87" s="142">
        <f t="shared" si="4"/>
        <v>6000</v>
      </c>
      <c r="G87" s="152" t="s">
        <v>134</v>
      </c>
      <c r="H87" s="149"/>
      <c r="I87" s="149"/>
      <c r="J87" s="149"/>
    </row>
    <row r="88" spans="1:10" s="150" customFormat="1" x14ac:dyDescent="0.25">
      <c r="A88" s="147" t="s">
        <v>278</v>
      </c>
      <c r="B88" s="142">
        <v>100</v>
      </c>
      <c r="C88" s="142">
        <f>MenofGod!B6</f>
        <v>0</v>
      </c>
      <c r="D88" s="148">
        <f>MenofGod!B7</f>
        <v>0</v>
      </c>
      <c r="E88" s="142">
        <f>MenofGod!B8</f>
        <v>0</v>
      </c>
      <c r="F88" s="142">
        <f>B88+C88-D88-E88</f>
        <v>100</v>
      </c>
      <c r="G88" s="142" t="s">
        <v>279</v>
      </c>
      <c r="H88" s="149"/>
      <c r="I88" s="149"/>
      <c r="J88" s="149"/>
    </row>
    <row r="89" spans="1:10" s="150" customFormat="1" x14ac:dyDescent="0.25">
      <c r="A89" s="147" t="s">
        <v>79</v>
      </c>
      <c r="B89" s="142">
        <v>2500</v>
      </c>
      <c r="C89" s="142">
        <f>MTSO!B6</f>
        <v>0</v>
      </c>
      <c r="D89" s="148">
        <f>MTSO!B7</f>
        <v>0</v>
      </c>
      <c r="E89" s="142">
        <f>MTSO!B8</f>
        <v>0</v>
      </c>
      <c r="F89" s="142">
        <f t="shared" si="4"/>
        <v>2500</v>
      </c>
      <c r="G89" s="152" t="s">
        <v>135</v>
      </c>
      <c r="H89" s="149"/>
      <c r="I89" s="149"/>
      <c r="J89" s="149"/>
    </row>
    <row r="90" spans="1:10" s="150" customFormat="1" x14ac:dyDescent="0.25">
      <c r="A90" s="147" t="s">
        <v>36</v>
      </c>
      <c r="B90" s="142">
        <v>5000</v>
      </c>
      <c r="C90" s="142">
        <f>Metals!B6</f>
        <v>0</v>
      </c>
      <c r="D90" s="148">
        <f>Metals!B7</f>
        <v>0</v>
      </c>
      <c r="E90" s="142">
        <f>Metals!B8</f>
        <v>0</v>
      </c>
      <c r="F90" s="142">
        <f t="shared" si="4"/>
        <v>5000</v>
      </c>
      <c r="G90" s="152" t="s">
        <v>136</v>
      </c>
      <c r="H90" s="149"/>
      <c r="I90" s="149"/>
      <c r="J90" s="149"/>
    </row>
    <row r="91" spans="1:10" s="150" customFormat="1" ht="31.5" x14ac:dyDescent="0.25">
      <c r="A91" s="147" t="s">
        <v>280</v>
      </c>
      <c r="B91" s="142">
        <v>500</v>
      </c>
      <c r="C91" s="142">
        <f>MANRRS!B6</f>
        <v>0</v>
      </c>
      <c r="D91" s="148">
        <f>MANRRS!B7</f>
        <v>0</v>
      </c>
      <c r="E91" s="142">
        <f>MANRRS!B8</f>
        <v>0</v>
      </c>
      <c r="F91" s="142">
        <f>B91+C91-D91-E91</f>
        <v>500</v>
      </c>
      <c r="G91" s="142"/>
      <c r="H91" s="149"/>
      <c r="I91" s="149"/>
      <c r="J91" s="149"/>
    </row>
    <row r="92" spans="1:10" s="150" customFormat="1" x14ac:dyDescent="0.25">
      <c r="A92" s="147" t="s">
        <v>281</v>
      </c>
      <c r="B92" s="142">
        <v>650</v>
      </c>
      <c r="C92" s="142">
        <f>MUN!B6</f>
        <v>0</v>
      </c>
      <c r="D92" s="148">
        <f>MUN!B7</f>
        <v>0</v>
      </c>
      <c r="E92" s="142">
        <f>MUN!B8</f>
        <v>0</v>
      </c>
      <c r="F92" s="142">
        <f>B92+C92-D92-E92</f>
        <v>650</v>
      </c>
      <c r="G92" s="142"/>
      <c r="H92" s="149"/>
      <c r="I92" s="149"/>
      <c r="J92" s="149"/>
    </row>
    <row r="93" spans="1:10" s="150" customFormat="1" x14ac:dyDescent="0.25">
      <c r="A93" s="147" t="s">
        <v>37</v>
      </c>
      <c r="B93" s="142">
        <v>2200</v>
      </c>
      <c r="C93" s="142">
        <f>MortarBoard!B6</f>
        <v>0</v>
      </c>
      <c r="D93" s="148">
        <f>MortarBoard!B7</f>
        <v>0</v>
      </c>
      <c r="E93" s="142">
        <f>MortarBoard!B8</f>
        <v>0</v>
      </c>
      <c r="F93" s="142">
        <f t="shared" si="4"/>
        <v>2200</v>
      </c>
      <c r="G93" s="152" t="s">
        <v>137</v>
      </c>
      <c r="H93" s="149"/>
      <c r="I93" s="149"/>
      <c r="J93" s="149"/>
    </row>
    <row r="94" spans="1:10" s="150" customFormat="1" x14ac:dyDescent="0.25">
      <c r="A94" s="147" t="s">
        <v>346</v>
      </c>
      <c r="B94" s="142">
        <v>100</v>
      </c>
      <c r="C94" s="142">
        <f>MSBA!B6</f>
        <v>0</v>
      </c>
      <c r="D94" s="148">
        <f>MSBA!B7</f>
        <v>0</v>
      </c>
      <c r="E94" s="142">
        <f>MSBA!B8</f>
        <v>0</v>
      </c>
      <c r="F94" s="142">
        <f>B94+C94-D94-E94</f>
        <v>100</v>
      </c>
      <c r="G94" s="142"/>
      <c r="H94" s="149"/>
      <c r="I94" s="149"/>
      <c r="J94" s="149"/>
    </row>
    <row r="95" spans="1:10" s="150" customFormat="1" ht="17.25" customHeight="1" x14ac:dyDescent="0.25">
      <c r="A95" s="147" t="s">
        <v>38</v>
      </c>
      <c r="B95" s="142">
        <v>800</v>
      </c>
      <c r="C95" s="142">
        <f>MuslimSA!B6</f>
        <v>0</v>
      </c>
      <c r="D95" s="148">
        <f>MuslimSA!B7</f>
        <v>0</v>
      </c>
      <c r="E95" s="142">
        <f>MuslimSA!B8</f>
        <v>0</v>
      </c>
      <c r="F95" s="142">
        <f t="shared" si="4"/>
        <v>800</v>
      </c>
      <c r="G95" s="152" t="s">
        <v>138</v>
      </c>
      <c r="H95" s="149"/>
      <c r="I95" s="149"/>
      <c r="J95" s="149"/>
    </row>
    <row r="96" spans="1:10" s="150" customFormat="1" x14ac:dyDescent="0.25">
      <c r="A96" s="147" t="s">
        <v>348</v>
      </c>
      <c r="B96" s="142">
        <v>600</v>
      </c>
      <c r="C96" s="142">
        <f>NPHC!B6</f>
        <v>0</v>
      </c>
      <c r="D96" s="148">
        <f>NPHC!B7</f>
        <v>0</v>
      </c>
      <c r="E96" s="142">
        <f>NPHC!B8</f>
        <v>0</v>
      </c>
      <c r="F96" s="142">
        <f>B96+C96-D96-E96</f>
        <v>600</v>
      </c>
      <c r="G96" s="142"/>
      <c r="H96" s="149"/>
      <c r="I96" s="149"/>
      <c r="J96" s="149"/>
    </row>
    <row r="97" spans="1:10" s="150" customFormat="1" ht="31.5" x14ac:dyDescent="0.25">
      <c r="A97" s="147" t="s">
        <v>322</v>
      </c>
      <c r="B97" s="142">
        <v>1025</v>
      </c>
      <c r="C97" s="142">
        <f>TRA!B6</f>
        <v>0</v>
      </c>
      <c r="D97" s="148">
        <f>TRA!B7</f>
        <v>0</v>
      </c>
      <c r="E97" s="142">
        <f>TRA!B8</f>
        <v>0</v>
      </c>
      <c r="F97" s="142">
        <f>B97+C97-D97-E97</f>
        <v>1025</v>
      </c>
      <c r="G97" s="142" t="s">
        <v>156</v>
      </c>
      <c r="H97" s="149"/>
      <c r="I97" s="149"/>
      <c r="J97" s="149"/>
    </row>
    <row r="98" spans="1:10" s="150" customFormat="1" x14ac:dyDescent="0.25">
      <c r="A98" s="147" t="s">
        <v>39</v>
      </c>
      <c r="B98" s="142">
        <v>7800</v>
      </c>
      <c r="C98" s="142">
        <f>NSBE!B6</f>
        <v>0</v>
      </c>
      <c r="D98" s="148">
        <f>NSBE!B7</f>
        <v>0</v>
      </c>
      <c r="E98" s="142">
        <f>NSBE!B8</f>
        <v>0</v>
      </c>
      <c r="F98" s="142">
        <f t="shared" si="4"/>
        <v>7800</v>
      </c>
      <c r="G98" s="142" t="s">
        <v>139</v>
      </c>
      <c r="H98" s="149"/>
      <c r="I98" s="149"/>
      <c r="J98" s="149"/>
    </row>
    <row r="99" spans="1:10" s="150" customFormat="1" x14ac:dyDescent="0.25">
      <c r="A99" s="147" t="s">
        <v>349</v>
      </c>
      <c r="B99" s="142">
        <v>200</v>
      </c>
      <c r="C99" s="142">
        <f>NCSC!B6</f>
        <v>0</v>
      </c>
      <c r="D99" s="148">
        <f>NCSC!B7</f>
        <v>0</v>
      </c>
      <c r="E99" s="142">
        <f>NCSC!B8</f>
        <v>0</v>
      </c>
      <c r="F99" s="142">
        <f>B99+C99-D99-E99</f>
        <v>200</v>
      </c>
      <c r="G99" s="142"/>
      <c r="H99" s="149"/>
      <c r="I99" s="149"/>
      <c r="J99" s="149"/>
    </row>
    <row r="100" spans="1:10" s="150" customFormat="1" x14ac:dyDescent="0.25">
      <c r="A100" s="147" t="s">
        <v>40</v>
      </c>
      <c r="B100" s="142">
        <v>4000</v>
      </c>
      <c r="C100" s="142">
        <f>Navigators!B6</f>
        <v>0</v>
      </c>
      <c r="D100" s="148">
        <f>Navigators!B7</f>
        <v>0</v>
      </c>
      <c r="E100" s="142">
        <f>Navigators!B8</f>
        <v>0</v>
      </c>
      <c r="F100" s="142">
        <f t="shared" si="4"/>
        <v>4000</v>
      </c>
      <c r="G100" s="142" t="s">
        <v>140</v>
      </c>
      <c r="H100" s="149"/>
      <c r="I100" s="149"/>
      <c r="J100" s="149"/>
    </row>
    <row r="101" spans="1:10" s="150" customFormat="1" x14ac:dyDescent="0.25">
      <c r="A101" s="147" t="s">
        <v>94</v>
      </c>
      <c r="B101" s="142">
        <v>1500</v>
      </c>
      <c r="C101" s="142">
        <f>NSA!B6</f>
        <v>0</v>
      </c>
      <c r="D101" s="148">
        <f>NSA!B7</f>
        <v>0</v>
      </c>
      <c r="E101" s="142">
        <f>NSA!B8</f>
        <v>0</v>
      </c>
      <c r="F101" s="142">
        <f t="shared" si="4"/>
        <v>1500</v>
      </c>
      <c r="G101" s="142" t="s">
        <v>141</v>
      </c>
      <c r="H101" s="149"/>
      <c r="I101" s="149"/>
      <c r="J101" s="149"/>
    </row>
    <row r="102" spans="1:10" s="150" customFormat="1" x14ac:dyDescent="0.25">
      <c r="A102" s="147" t="s">
        <v>186</v>
      </c>
      <c r="B102" s="142">
        <v>500</v>
      </c>
      <c r="C102" s="142">
        <f>Persian!B6</f>
        <v>0</v>
      </c>
      <c r="D102" s="148">
        <f>Persian!B7</f>
        <v>0</v>
      </c>
      <c r="E102" s="142">
        <f>Persian!B8</f>
        <v>0</v>
      </c>
      <c r="F102" s="142">
        <f t="shared" si="4"/>
        <v>500</v>
      </c>
      <c r="G102" s="142" t="s">
        <v>197</v>
      </c>
      <c r="H102" s="149"/>
      <c r="I102" s="149"/>
      <c r="J102" s="149"/>
    </row>
    <row r="103" spans="1:10" s="150" customFormat="1" x14ac:dyDescent="0.25">
      <c r="A103" s="147" t="s">
        <v>41</v>
      </c>
      <c r="B103" s="142">
        <v>4500</v>
      </c>
      <c r="C103" s="142">
        <f>PFPA!B6</f>
        <v>0</v>
      </c>
      <c r="D103" s="148">
        <f>PFPA!B7</f>
        <v>0</v>
      </c>
      <c r="E103" s="142">
        <f>PFPA!B8</f>
        <v>0</v>
      </c>
      <c r="F103" s="142">
        <f t="shared" si="4"/>
        <v>4500</v>
      </c>
      <c r="G103" s="142" t="s">
        <v>142</v>
      </c>
      <c r="H103" s="149"/>
      <c r="I103" s="149"/>
      <c r="J103" s="149"/>
    </row>
    <row r="104" spans="1:10" s="150" customFormat="1" x14ac:dyDescent="0.25">
      <c r="A104" s="147" t="s">
        <v>42</v>
      </c>
      <c r="B104" s="142">
        <v>1800</v>
      </c>
      <c r="C104" s="142">
        <f>PAD!B6</f>
        <v>0</v>
      </c>
      <c r="D104" s="148">
        <f>PAD!B7</f>
        <v>0</v>
      </c>
      <c r="E104" s="142">
        <f>PAD!B8</f>
        <v>0</v>
      </c>
      <c r="F104" s="142">
        <f t="shared" si="4"/>
        <v>1800</v>
      </c>
      <c r="G104" s="142" t="s">
        <v>198</v>
      </c>
      <c r="H104" s="149"/>
      <c r="I104" s="149"/>
      <c r="J104" s="149"/>
    </row>
    <row r="105" spans="1:10" s="150" customFormat="1" x14ac:dyDescent="0.25">
      <c r="A105" s="147" t="s">
        <v>350</v>
      </c>
      <c r="B105" s="142">
        <v>400</v>
      </c>
      <c r="C105" s="142">
        <f>PTKAA!B6</f>
        <v>0</v>
      </c>
      <c r="D105" s="148">
        <f>PTKAA!B7</f>
        <v>0</v>
      </c>
      <c r="E105" s="142">
        <f>PTKAA!B8</f>
        <v>0</v>
      </c>
      <c r="F105" s="142">
        <f>B105+C105-D105-E105</f>
        <v>400</v>
      </c>
      <c r="G105" s="142"/>
      <c r="H105" s="149"/>
      <c r="I105" s="149"/>
      <c r="J105" s="149"/>
    </row>
    <row r="106" spans="1:10" s="150" customFormat="1" x14ac:dyDescent="0.25">
      <c r="A106" s="147" t="s">
        <v>168</v>
      </c>
      <c r="B106" s="142">
        <v>1000</v>
      </c>
      <c r="C106" s="142">
        <f>PASO!B6</f>
        <v>0</v>
      </c>
      <c r="D106" s="148">
        <f>PASO!B7</f>
        <v>0</v>
      </c>
      <c r="E106" s="142">
        <f>PASO!B8</f>
        <v>0</v>
      </c>
      <c r="F106" s="142">
        <f t="shared" si="4"/>
        <v>1000</v>
      </c>
      <c r="G106" s="142" t="s">
        <v>211</v>
      </c>
      <c r="H106" s="149"/>
      <c r="I106" s="149"/>
      <c r="J106" s="149"/>
    </row>
    <row r="107" spans="1:10" s="150" customFormat="1" x14ac:dyDescent="0.25">
      <c r="A107" s="147" t="s">
        <v>68</v>
      </c>
      <c r="B107" s="142">
        <v>2000</v>
      </c>
      <c r="C107" s="142">
        <f>PTS!B6</f>
        <v>0</v>
      </c>
      <c r="D107" s="148">
        <f>PTS!B7</f>
        <v>0</v>
      </c>
      <c r="E107" s="142">
        <f>PTS!B8</f>
        <v>0</v>
      </c>
      <c r="F107" s="142">
        <f t="shared" si="4"/>
        <v>2000</v>
      </c>
      <c r="G107" s="142" t="s">
        <v>143</v>
      </c>
      <c r="H107" s="149"/>
      <c r="I107" s="149"/>
      <c r="J107" s="149"/>
    </row>
    <row r="108" spans="1:10" s="150" customFormat="1" x14ac:dyDescent="0.25">
      <c r="A108" s="147" t="s">
        <v>316</v>
      </c>
      <c r="B108" s="142">
        <v>100</v>
      </c>
      <c r="C108" s="142">
        <f>PYQ!B6</f>
        <v>0</v>
      </c>
      <c r="D108" s="148">
        <f>PYQ!B7</f>
        <v>0</v>
      </c>
      <c r="E108" s="142">
        <f>PYQ!B8</f>
        <v>0</v>
      </c>
      <c r="F108" s="142">
        <f t="shared" si="4"/>
        <v>100</v>
      </c>
      <c r="G108" s="142"/>
      <c r="H108" s="149"/>
      <c r="I108" s="149"/>
      <c r="J108" s="149"/>
    </row>
    <row r="109" spans="1:10" s="150" customFormat="1" x14ac:dyDescent="0.25">
      <c r="A109" s="147" t="s">
        <v>351</v>
      </c>
      <c r="B109" s="142">
        <v>500</v>
      </c>
      <c r="C109" s="142">
        <f>PSTEM!B6</f>
        <v>0</v>
      </c>
      <c r="D109" s="148">
        <f>PSTEM!B7</f>
        <v>0</v>
      </c>
      <c r="E109" s="142">
        <f>PSTEM!B8</f>
        <v>0</v>
      </c>
      <c r="F109" s="142">
        <f>B109+C109-D109-E109</f>
        <v>500</v>
      </c>
      <c r="G109" s="142"/>
      <c r="H109" s="149"/>
      <c r="I109" s="149"/>
      <c r="J109" s="149"/>
    </row>
    <row r="110" spans="1:10" s="150" customFormat="1" x14ac:dyDescent="0.25">
      <c r="A110" s="147" t="s">
        <v>282</v>
      </c>
      <c r="B110" s="142">
        <v>470</v>
      </c>
      <c r="C110" s="142">
        <f>RAS!B6</f>
        <v>0</v>
      </c>
      <c r="D110" s="148">
        <f>RAS!B7</f>
        <v>0</v>
      </c>
      <c r="E110" s="142">
        <f>RAS!B8</f>
        <v>0</v>
      </c>
      <c r="F110" s="142">
        <f>B110+C110-D110-E110</f>
        <v>470</v>
      </c>
      <c r="G110" s="152" t="s">
        <v>283</v>
      </c>
      <c r="H110" s="149"/>
      <c r="I110" s="149"/>
      <c r="J110" s="149"/>
    </row>
    <row r="111" spans="1:10" s="150" customFormat="1" x14ac:dyDescent="0.25">
      <c r="A111" s="147" t="s">
        <v>352</v>
      </c>
      <c r="B111" s="142">
        <v>200</v>
      </c>
      <c r="C111" s="142">
        <f>RaiderSailing!B6</f>
        <v>0</v>
      </c>
      <c r="D111" s="148">
        <f>RaiderSailing!B7</f>
        <v>0</v>
      </c>
      <c r="E111" s="142">
        <f>RaiderSailing!B8</f>
        <v>0</v>
      </c>
      <c r="F111" s="142">
        <f>B111+C111-D111-E111</f>
        <v>200</v>
      </c>
      <c r="G111" s="156"/>
      <c r="H111" s="149"/>
      <c r="I111" s="149"/>
      <c r="J111" s="149"/>
    </row>
    <row r="112" spans="1:10" s="150" customFormat="1" x14ac:dyDescent="0.25">
      <c r="A112" s="147" t="s">
        <v>317</v>
      </c>
      <c r="B112" s="142">
        <v>300</v>
      </c>
      <c r="C112" s="142">
        <f>RaidersDefend!B6</f>
        <v>0</v>
      </c>
      <c r="D112" s="148">
        <f>RaidersDefend!B7</f>
        <v>0</v>
      </c>
      <c r="E112" s="142">
        <f>RaidersDefend!B8</f>
        <v>0</v>
      </c>
      <c r="F112" s="142">
        <f>B112+C112-D112-E112</f>
        <v>300</v>
      </c>
      <c r="G112" s="142"/>
      <c r="H112" s="149"/>
      <c r="I112" s="149"/>
      <c r="J112" s="155"/>
    </row>
    <row r="113" spans="1:10" s="150" customFormat="1" x14ac:dyDescent="0.25">
      <c r="A113" s="147" t="s">
        <v>284</v>
      </c>
      <c r="B113" s="142">
        <v>880</v>
      </c>
      <c r="C113" s="142">
        <f>Raiderthon!B6</f>
        <v>0</v>
      </c>
      <c r="D113" s="148">
        <f>Raiderthon!B7</f>
        <v>0</v>
      </c>
      <c r="E113" s="142">
        <f>Raiderthon!B8</f>
        <v>0</v>
      </c>
      <c r="F113" s="142">
        <f>B113+C113-D113-E113</f>
        <v>880</v>
      </c>
      <c r="G113" s="156" t="s">
        <v>285</v>
      </c>
      <c r="H113" s="149"/>
      <c r="I113" s="149"/>
      <c r="J113" s="149"/>
    </row>
    <row r="114" spans="1:10" s="150" customFormat="1" x14ac:dyDescent="0.25">
      <c r="A114" s="147" t="s">
        <v>45</v>
      </c>
      <c r="B114" s="142">
        <v>2400</v>
      </c>
      <c r="C114" s="142">
        <f>RanchHorse!B6</f>
        <v>0</v>
      </c>
      <c r="D114" s="148">
        <f>RanchHorse!B7</f>
        <v>0</v>
      </c>
      <c r="E114" s="142">
        <f>RanchHorse!B8</f>
        <v>0</v>
      </c>
      <c r="F114" s="142">
        <f t="shared" si="4"/>
        <v>2400</v>
      </c>
      <c r="G114" s="142" t="s">
        <v>179</v>
      </c>
      <c r="H114" s="149"/>
      <c r="I114" s="149"/>
      <c r="J114" s="149"/>
    </row>
    <row r="115" spans="1:10" s="150" customFormat="1" x14ac:dyDescent="0.25">
      <c r="A115" s="147" t="s">
        <v>286</v>
      </c>
      <c r="B115" s="142">
        <v>500</v>
      </c>
      <c r="C115" s="142">
        <f>RISA!B6</f>
        <v>0</v>
      </c>
      <c r="D115" s="148">
        <f>RISA!B7</f>
        <v>0</v>
      </c>
      <c r="E115" s="142">
        <f>RISA!B8</f>
        <v>0</v>
      </c>
      <c r="F115" s="142">
        <f t="shared" si="4"/>
        <v>500</v>
      </c>
      <c r="G115" s="142"/>
      <c r="H115" s="149"/>
      <c r="I115" s="149"/>
      <c r="J115" s="149"/>
    </row>
    <row r="116" spans="1:10" s="150" customFormat="1" x14ac:dyDescent="0.25">
      <c r="A116" s="147" t="s">
        <v>318</v>
      </c>
      <c r="B116" s="142">
        <v>200</v>
      </c>
      <c r="C116" s="142">
        <f>RHIM!B6</f>
        <v>0</v>
      </c>
      <c r="D116" s="148">
        <f>RHIM!B7</f>
        <v>0</v>
      </c>
      <c r="E116" s="142">
        <f>RHIM!B8</f>
        <v>0</v>
      </c>
      <c r="F116" s="142">
        <f>B116+C116-D116-E116</f>
        <v>200</v>
      </c>
      <c r="G116" s="142"/>
      <c r="H116" s="149"/>
      <c r="I116" s="149"/>
      <c r="J116" s="149"/>
    </row>
    <row r="117" spans="1:10" s="150" customFormat="1" x14ac:dyDescent="0.25">
      <c r="A117" s="147" t="s">
        <v>46</v>
      </c>
      <c r="B117" s="142">
        <v>1200</v>
      </c>
      <c r="C117" s="142">
        <f>SFDT!B6</f>
        <v>0</v>
      </c>
      <c r="D117" s="148">
        <f>SFDT!B7</f>
        <v>0</v>
      </c>
      <c r="E117" s="142">
        <f>SFDT!B8</f>
        <v>0</v>
      </c>
      <c r="F117" s="142">
        <f t="shared" si="4"/>
        <v>1200</v>
      </c>
      <c r="G117" s="142" t="s">
        <v>144</v>
      </c>
      <c r="H117" s="149"/>
      <c r="I117" s="149"/>
      <c r="J117" s="149"/>
    </row>
    <row r="118" spans="1:10" s="150" customFormat="1" x14ac:dyDescent="0.25">
      <c r="A118" s="147" t="s">
        <v>47</v>
      </c>
      <c r="B118" s="142">
        <v>4250</v>
      </c>
      <c r="C118" s="142">
        <f>SDP!B6</f>
        <v>0</v>
      </c>
      <c r="D118" s="148">
        <f>SDP!B7</f>
        <v>0</v>
      </c>
      <c r="E118" s="142">
        <f>SDP!B8</f>
        <v>0</v>
      </c>
      <c r="F118" s="142">
        <f t="shared" si="4"/>
        <v>4250</v>
      </c>
      <c r="G118" s="142" t="s">
        <v>145</v>
      </c>
      <c r="H118" s="149"/>
      <c r="I118" s="149"/>
      <c r="J118" s="149"/>
    </row>
    <row r="119" spans="1:10" s="150" customFormat="1" x14ac:dyDescent="0.25">
      <c r="A119" s="147" t="s">
        <v>95</v>
      </c>
      <c r="B119" s="142">
        <v>360</v>
      </c>
      <c r="C119" s="142">
        <f>SIE!B6</f>
        <v>0</v>
      </c>
      <c r="D119" s="148">
        <f>SIE!B7</f>
        <v>0</v>
      </c>
      <c r="E119" s="142">
        <f>SIE!B8</f>
        <v>0</v>
      </c>
      <c r="F119" s="142">
        <f t="shared" si="4"/>
        <v>360</v>
      </c>
      <c r="G119" s="142" t="s">
        <v>180</v>
      </c>
      <c r="H119" s="149"/>
      <c r="I119" s="149"/>
      <c r="J119" s="149"/>
    </row>
    <row r="120" spans="1:10" s="150" customFormat="1" x14ac:dyDescent="0.25">
      <c r="A120" s="147" t="s">
        <v>96</v>
      </c>
      <c r="B120" s="142">
        <v>2500</v>
      </c>
      <c r="C120" s="142">
        <f>SkyRaiders!B6</f>
        <v>0</v>
      </c>
      <c r="D120" s="148">
        <f>SkyRaiders!B7</f>
        <v>0</v>
      </c>
      <c r="E120" s="142">
        <f>SkyRaiders!B8</f>
        <v>0</v>
      </c>
      <c r="F120" s="142">
        <f t="shared" si="4"/>
        <v>2500</v>
      </c>
      <c r="G120" s="142" t="s">
        <v>146</v>
      </c>
      <c r="H120" s="149"/>
      <c r="I120" s="149"/>
      <c r="J120" s="149"/>
    </row>
    <row r="121" spans="1:10" s="150" customFormat="1" ht="47.25" x14ac:dyDescent="0.25">
      <c r="A121" s="147" t="s">
        <v>245</v>
      </c>
      <c r="B121" s="142">
        <v>100</v>
      </c>
      <c r="C121" s="142">
        <f>TechHRMS!B6</f>
        <v>0</v>
      </c>
      <c r="D121" s="148">
        <f>TechHRMS!B7</f>
        <v>0</v>
      </c>
      <c r="E121" s="142">
        <f>TechHRMS!B8</f>
        <v>0</v>
      </c>
      <c r="F121" s="142">
        <f>B121+C121-D121-E121</f>
        <v>100</v>
      </c>
      <c r="G121" s="142" t="s">
        <v>201</v>
      </c>
      <c r="H121" s="149"/>
      <c r="I121" s="149"/>
      <c r="J121" s="149"/>
    </row>
    <row r="122" spans="1:10" s="150" customFormat="1" ht="31.5" x14ac:dyDescent="0.25">
      <c r="A122" s="147" t="s">
        <v>48</v>
      </c>
      <c r="B122" s="142">
        <v>700</v>
      </c>
      <c r="C122" s="142">
        <f>SACNAS!B6</f>
        <v>0</v>
      </c>
      <c r="D122" s="148">
        <f>SACNAS!B7</f>
        <v>0</v>
      </c>
      <c r="E122" s="142">
        <f>SACNAS!B8</f>
        <v>0</v>
      </c>
      <c r="F122" s="142">
        <f t="shared" si="4"/>
        <v>700</v>
      </c>
      <c r="G122" s="142" t="s">
        <v>181</v>
      </c>
      <c r="H122" s="149"/>
      <c r="I122" s="149"/>
      <c r="J122" s="149"/>
    </row>
    <row r="123" spans="1:10" s="150" customFormat="1" x14ac:dyDescent="0.25">
      <c r="A123" s="147" t="s">
        <v>97</v>
      </c>
      <c r="B123" s="142">
        <v>250</v>
      </c>
      <c r="C123" s="142">
        <f>SEP!B6</f>
        <v>0</v>
      </c>
      <c r="D123" s="148">
        <f>SEP!B7</f>
        <v>0</v>
      </c>
      <c r="E123" s="142">
        <f>SEP!B8</f>
        <v>0</v>
      </c>
      <c r="F123" s="142">
        <f t="shared" si="4"/>
        <v>250</v>
      </c>
      <c r="G123" s="142" t="s">
        <v>182</v>
      </c>
      <c r="H123" s="149"/>
      <c r="I123" s="149"/>
      <c r="J123" s="149"/>
    </row>
    <row r="124" spans="1:10" s="150" customFormat="1" x14ac:dyDescent="0.25">
      <c r="A124" s="147" t="s">
        <v>49</v>
      </c>
      <c r="B124" s="142">
        <v>1000</v>
      </c>
      <c r="C124" s="142">
        <f>SHPE!B6</f>
        <v>0</v>
      </c>
      <c r="D124" s="148">
        <f>SHPE!B7</f>
        <v>0</v>
      </c>
      <c r="E124" s="142">
        <f>SHPE!B8</f>
        <v>0</v>
      </c>
      <c r="F124" s="142">
        <f t="shared" si="4"/>
        <v>1000</v>
      </c>
      <c r="G124" s="142" t="s">
        <v>147</v>
      </c>
      <c r="H124" s="149"/>
      <c r="I124" s="149"/>
      <c r="J124" s="149"/>
    </row>
    <row r="125" spans="1:10" s="150" customFormat="1" x14ac:dyDescent="0.25">
      <c r="A125" s="147" t="s">
        <v>50</v>
      </c>
      <c r="B125" s="142">
        <v>15000</v>
      </c>
      <c r="C125" s="142">
        <f>SPE!B6</f>
        <v>0</v>
      </c>
      <c r="D125" s="148">
        <f>SPE!B7</f>
        <v>0</v>
      </c>
      <c r="E125" s="142">
        <f>SPE!B8</f>
        <v>0</v>
      </c>
      <c r="F125" s="142">
        <f t="shared" si="4"/>
        <v>15000</v>
      </c>
      <c r="G125" s="142" t="s">
        <v>199</v>
      </c>
      <c r="H125" s="149"/>
      <c r="I125" s="149"/>
      <c r="J125" s="149"/>
    </row>
    <row r="126" spans="1:10" s="150" customFormat="1" x14ac:dyDescent="0.25">
      <c r="A126" s="147" t="s">
        <v>237</v>
      </c>
      <c r="B126" s="142">
        <v>3000</v>
      </c>
      <c r="C126" s="142">
        <f>SPWLA!B6</f>
        <v>0</v>
      </c>
      <c r="D126" s="148">
        <f>SPWLA!B7</f>
        <v>0</v>
      </c>
      <c r="E126" s="142">
        <f>SPWLA!B8</f>
        <v>0</v>
      </c>
      <c r="F126" s="142">
        <f>B126+C126-D126-E126</f>
        <v>3000</v>
      </c>
      <c r="G126" s="152" t="s">
        <v>250</v>
      </c>
      <c r="H126" s="149"/>
      <c r="I126" s="149"/>
      <c r="J126" s="149"/>
    </row>
    <row r="127" spans="1:10" s="150" customFormat="1" x14ac:dyDescent="0.25">
      <c r="A127" s="147" t="s">
        <v>353</v>
      </c>
      <c r="B127" s="142">
        <v>300</v>
      </c>
      <c r="C127" s="142">
        <f>Plastics!B6</f>
        <v>0</v>
      </c>
      <c r="D127" s="148">
        <f>Plastics!B7</f>
        <v>0</v>
      </c>
      <c r="E127" s="142">
        <f>Plastics!B8</f>
        <v>0</v>
      </c>
      <c r="F127" s="142">
        <f t="shared" ref="F127" si="5">B127+C127-D127-E127</f>
        <v>300</v>
      </c>
      <c r="G127" s="142"/>
      <c r="H127" s="149"/>
      <c r="I127" s="149"/>
      <c r="J127" s="149"/>
    </row>
    <row r="128" spans="1:10" s="150" customFormat="1" x14ac:dyDescent="0.25">
      <c r="A128" s="147" t="s">
        <v>51</v>
      </c>
      <c r="B128" s="142">
        <v>7000</v>
      </c>
      <c r="C128" s="142">
        <f>SWE!B6</f>
        <v>0</v>
      </c>
      <c r="D128" s="148">
        <f>SWE!B7</f>
        <v>0</v>
      </c>
      <c r="E128" s="142">
        <f>SWE!B8</f>
        <v>0</v>
      </c>
      <c r="F128" s="142">
        <f t="shared" si="4"/>
        <v>7000</v>
      </c>
      <c r="G128" s="142" t="s">
        <v>148</v>
      </c>
      <c r="H128" s="149"/>
      <c r="I128" s="149"/>
      <c r="J128" s="149"/>
    </row>
    <row r="129" spans="1:10" s="150" customFormat="1" x14ac:dyDescent="0.25">
      <c r="A129" s="147" t="s">
        <v>52</v>
      </c>
      <c r="B129" s="142">
        <v>5000</v>
      </c>
      <c r="C129" s="142">
        <f>SLSA!B6</f>
        <v>0</v>
      </c>
      <c r="D129" s="148">
        <f>SLSA!B7</f>
        <v>0</v>
      </c>
      <c r="E129" s="142">
        <f>SLSA!B8</f>
        <v>0</v>
      </c>
      <c r="F129" s="142">
        <f t="shared" si="4"/>
        <v>5000</v>
      </c>
      <c r="G129" s="142" t="s">
        <v>108</v>
      </c>
      <c r="H129" s="149"/>
      <c r="I129" s="149"/>
      <c r="J129" s="149"/>
    </row>
    <row r="130" spans="1:10" s="150" customFormat="1" x14ac:dyDescent="0.25">
      <c r="A130" s="147" t="s">
        <v>169</v>
      </c>
      <c r="B130" s="142">
        <v>680</v>
      </c>
      <c r="C130" s="142">
        <f>SAND!B6</f>
        <v>0</v>
      </c>
      <c r="D130" s="148">
        <f>SAND!B7</f>
        <v>0</v>
      </c>
      <c r="E130" s="142">
        <f>SAND!B8</f>
        <v>0</v>
      </c>
      <c r="F130" s="142">
        <f t="shared" si="4"/>
        <v>680</v>
      </c>
      <c r="G130" s="142" t="s">
        <v>248</v>
      </c>
      <c r="H130" s="149"/>
      <c r="I130" s="149"/>
      <c r="J130" s="149"/>
    </row>
    <row r="131" spans="1:10" s="150" customFormat="1" x14ac:dyDescent="0.25">
      <c r="A131" s="147" t="s">
        <v>53</v>
      </c>
      <c r="B131" s="142">
        <v>9500</v>
      </c>
      <c r="C131" s="142">
        <f>AgCouncil!B6</f>
        <v>0</v>
      </c>
      <c r="D131" s="148">
        <f>AgCouncil!B7</f>
        <v>0</v>
      </c>
      <c r="E131" s="142">
        <f>AgCouncil!B8</f>
        <v>0</v>
      </c>
      <c r="F131" s="142">
        <f t="shared" si="4"/>
        <v>9500</v>
      </c>
      <c r="G131" s="142" t="s">
        <v>149</v>
      </c>
      <c r="H131" s="149"/>
      <c r="I131" s="149"/>
      <c r="J131" s="149"/>
    </row>
    <row r="132" spans="1:10" s="150" customFormat="1" ht="31.5" x14ac:dyDescent="0.25">
      <c r="A132" s="147" t="s">
        <v>320</v>
      </c>
      <c r="B132" s="142">
        <v>200</v>
      </c>
      <c r="C132" s="142">
        <f>SASLA!B6</f>
        <v>0</v>
      </c>
      <c r="D132" s="148">
        <f>SASLA!B7</f>
        <v>0</v>
      </c>
      <c r="E132" s="142">
        <f>SASLA!B8</f>
        <v>0</v>
      </c>
      <c r="F132" s="142">
        <f>B132+C132-D132-E132</f>
        <v>200</v>
      </c>
      <c r="G132" s="142"/>
      <c r="H132" s="149"/>
      <c r="I132" s="149"/>
      <c r="J132" s="155"/>
    </row>
    <row r="133" spans="1:10" s="150" customFormat="1" ht="47.25" x14ac:dyDescent="0.25">
      <c r="A133" s="147" t="s">
        <v>354</v>
      </c>
      <c r="B133" s="142">
        <v>500</v>
      </c>
      <c r="C133" s="142">
        <f>Wildlife!B6</f>
        <v>0</v>
      </c>
      <c r="D133" s="148">
        <f>Wildlife!B7</f>
        <v>0</v>
      </c>
      <c r="E133" s="142">
        <f>Wildlife!B8</f>
        <v>0</v>
      </c>
      <c r="F133" s="142">
        <f>B133+C133-D133-E133</f>
        <v>500</v>
      </c>
      <c r="G133" s="142"/>
      <c r="H133" s="149"/>
      <c r="I133" s="149"/>
      <c r="J133" s="149"/>
    </row>
    <row r="134" spans="1:10" s="150" customFormat="1" x14ac:dyDescent="0.25">
      <c r="A134" s="147" t="s">
        <v>287</v>
      </c>
      <c r="B134" s="142">
        <v>500</v>
      </c>
      <c r="C134" s="142">
        <f>StudentMobile!B6</f>
        <v>0</v>
      </c>
      <c r="D134" s="148">
        <f>StudentMobile!B7</f>
        <v>0</v>
      </c>
      <c r="E134" s="142">
        <f>StudentMobile!B8</f>
        <v>0</v>
      </c>
      <c r="F134" s="142">
        <f>B134+C134-D134-E134</f>
        <v>500</v>
      </c>
      <c r="G134" s="142"/>
      <c r="H134" s="149"/>
      <c r="I134" s="149"/>
      <c r="J134" s="149"/>
    </row>
    <row r="135" spans="1:10" s="150" customFormat="1" x14ac:dyDescent="0.25">
      <c r="A135" s="147" t="s">
        <v>356</v>
      </c>
      <c r="B135" s="142">
        <v>150</v>
      </c>
      <c r="C135" s="142">
        <f>StudyAbroad!B6</f>
        <v>0</v>
      </c>
      <c r="D135" s="148">
        <f>StudyAbroad!B7</f>
        <v>0</v>
      </c>
      <c r="E135" s="142">
        <f>StudyAbroad!B8</f>
        <v>0</v>
      </c>
      <c r="F135" s="142">
        <f t="shared" ref="F135" si="6">B135+C135-D135-E135</f>
        <v>150</v>
      </c>
      <c r="G135" s="142"/>
      <c r="H135" s="149"/>
      <c r="I135" s="149"/>
      <c r="J135" s="149"/>
    </row>
    <row r="136" spans="1:10" s="150" customFormat="1" x14ac:dyDescent="0.25">
      <c r="A136" s="147" t="s">
        <v>55</v>
      </c>
      <c r="B136" s="142">
        <v>500</v>
      </c>
      <c r="C136" s="142">
        <f>TBS!B6</f>
        <v>0</v>
      </c>
      <c r="D136" s="148">
        <f>TBS!B7</f>
        <v>0</v>
      </c>
      <c r="E136" s="142">
        <f>TBS!B8</f>
        <v>0</v>
      </c>
      <c r="F136" s="142">
        <f t="shared" si="4"/>
        <v>500</v>
      </c>
      <c r="G136" s="142" t="s">
        <v>151</v>
      </c>
      <c r="H136" s="149"/>
      <c r="I136" s="149"/>
      <c r="J136" s="149"/>
    </row>
    <row r="137" spans="1:10" s="150" customFormat="1" x14ac:dyDescent="0.25">
      <c r="A137" s="147" t="s">
        <v>357</v>
      </c>
      <c r="B137" s="142">
        <v>50</v>
      </c>
      <c r="C137" s="142">
        <f>TAF!B6</f>
        <v>0</v>
      </c>
      <c r="D137" s="148">
        <f>TAF!B7</f>
        <v>0</v>
      </c>
      <c r="E137" s="142">
        <f>TAF!B8</f>
        <v>0</v>
      </c>
      <c r="F137" s="142">
        <f>B137+C137-D137-E137</f>
        <v>50</v>
      </c>
      <c r="G137" s="142"/>
      <c r="H137" s="149"/>
      <c r="I137" s="149"/>
      <c r="J137" s="149"/>
    </row>
    <row r="138" spans="1:10" s="150" customFormat="1" x14ac:dyDescent="0.25">
      <c r="A138" s="147" t="s">
        <v>56</v>
      </c>
      <c r="B138" s="142">
        <v>620</v>
      </c>
      <c r="C138" s="142">
        <f>TAHS!B6</f>
        <v>0</v>
      </c>
      <c r="D138" s="148">
        <f>TAHS!B7</f>
        <v>0</v>
      </c>
      <c r="E138" s="142">
        <f>TAHS!B8</f>
        <v>0</v>
      </c>
      <c r="F138" s="142">
        <f>B138+C138-D138-E138</f>
        <v>620</v>
      </c>
      <c r="G138" s="142" t="s">
        <v>126</v>
      </c>
      <c r="H138" s="149"/>
      <c r="I138" s="149"/>
      <c r="J138" s="149"/>
    </row>
    <row r="139" spans="1:10" s="150" customFormat="1" x14ac:dyDescent="0.25">
      <c r="A139" s="147" t="s">
        <v>216</v>
      </c>
      <c r="B139" s="142">
        <v>500</v>
      </c>
      <c r="C139" s="142">
        <f>TBHC!B6</f>
        <v>0</v>
      </c>
      <c r="D139" s="148">
        <f>TBHC!B7</f>
        <v>0</v>
      </c>
      <c r="E139" s="142">
        <f>TBHC!B8</f>
        <v>0</v>
      </c>
      <c r="F139" s="142">
        <f t="shared" si="4"/>
        <v>500</v>
      </c>
      <c r="G139" s="142" t="s">
        <v>227</v>
      </c>
      <c r="H139" s="149"/>
      <c r="I139" s="149"/>
      <c r="J139" s="149"/>
    </row>
    <row r="140" spans="1:10" s="150" customFormat="1" x14ac:dyDescent="0.25">
      <c r="A140" s="147" t="s">
        <v>86</v>
      </c>
      <c r="B140" s="142">
        <v>375</v>
      </c>
      <c r="C140" s="142">
        <f>TechClassic!B6</f>
        <v>0</v>
      </c>
      <c r="D140" s="148">
        <f>TechClassic!B7</f>
        <v>0</v>
      </c>
      <c r="E140" s="142">
        <f>TechClassic!B8</f>
        <v>0</v>
      </c>
      <c r="F140" s="142">
        <f t="shared" si="4"/>
        <v>375</v>
      </c>
      <c r="G140" s="157" t="s">
        <v>263</v>
      </c>
      <c r="H140" s="149"/>
      <c r="I140" s="149"/>
      <c r="J140" s="149"/>
    </row>
    <row r="141" spans="1:10" s="150" customFormat="1" ht="15.75" customHeight="1" x14ac:dyDescent="0.25">
      <c r="A141" s="147" t="s">
        <v>57</v>
      </c>
      <c r="B141" s="142">
        <v>4200</v>
      </c>
      <c r="C141" s="142">
        <f>TCFR!B6</f>
        <v>0</v>
      </c>
      <c r="D141" s="148">
        <f>TCFR!B7</f>
        <v>0</v>
      </c>
      <c r="E141" s="142">
        <f>TCFR!B8</f>
        <v>0</v>
      </c>
      <c r="F141" s="142">
        <f t="shared" si="4"/>
        <v>4200</v>
      </c>
      <c r="G141" s="142" t="s">
        <v>152</v>
      </c>
      <c r="H141" s="149"/>
      <c r="I141" s="149"/>
      <c r="J141" s="149"/>
    </row>
    <row r="142" spans="1:10" s="150" customFormat="1" x14ac:dyDescent="0.25">
      <c r="A142" s="147" t="s">
        <v>228</v>
      </c>
      <c r="B142" s="142">
        <v>150</v>
      </c>
      <c r="C142" s="142">
        <f>TechDucks!B6</f>
        <v>0</v>
      </c>
      <c r="D142" s="148">
        <f>TechDucks!B7</f>
        <v>0</v>
      </c>
      <c r="E142" s="142">
        <f>TechDucks!B8</f>
        <v>0</v>
      </c>
      <c r="F142" s="142">
        <f t="shared" si="4"/>
        <v>150</v>
      </c>
      <c r="G142" s="142" t="s">
        <v>247</v>
      </c>
      <c r="H142" s="149"/>
      <c r="I142" s="149"/>
      <c r="J142" s="149"/>
    </row>
    <row r="143" spans="1:10" s="150" customFormat="1" x14ac:dyDescent="0.25">
      <c r="A143" s="147" t="s">
        <v>58</v>
      </c>
      <c r="B143" s="142">
        <v>11000</v>
      </c>
      <c r="C143" s="142">
        <f>TET!B6</f>
        <v>0</v>
      </c>
      <c r="D143" s="148">
        <f>TET!B7</f>
        <v>0</v>
      </c>
      <c r="E143" s="142">
        <f>TET!B8</f>
        <v>0</v>
      </c>
      <c r="F143" s="142">
        <f t="shared" ref="F143:F176" si="7">B143+C143-D143-E143</f>
        <v>11000</v>
      </c>
      <c r="G143" s="142" t="s">
        <v>153</v>
      </c>
      <c r="H143" s="149"/>
      <c r="I143" s="149"/>
      <c r="J143" s="149"/>
    </row>
    <row r="144" spans="1:10" s="150" customFormat="1" x14ac:dyDescent="0.25">
      <c r="A144" s="147" t="s">
        <v>238</v>
      </c>
      <c r="B144" s="142">
        <v>250</v>
      </c>
      <c r="C144" s="142">
        <f>Feral!B6</f>
        <v>0</v>
      </c>
      <c r="D144" s="148">
        <f>Feral!B7</f>
        <v>0</v>
      </c>
      <c r="E144" s="142">
        <f>Feral!B8</f>
        <v>0</v>
      </c>
      <c r="F144" s="142">
        <f t="shared" si="7"/>
        <v>250</v>
      </c>
      <c r="G144" s="142" t="s">
        <v>242</v>
      </c>
      <c r="H144" s="149"/>
      <c r="I144" s="149"/>
      <c r="J144" s="149"/>
    </row>
    <row r="145" spans="1:10" s="150" customFormat="1" x14ac:dyDescent="0.25">
      <c r="A145" s="147" t="s">
        <v>217</v>
      </c>
      <c r="B145" s="142">
        <v>1600</v>
      </c>
      <c r="C145" s="142">
        <f>TFLT!B6</f>
        <v>0</v>
      </c>
      <c r="D145" s="148">
        <f>TFLT!B7</f>
        <v>0</v>
      </c>
      <c r="E145" s="142">
        <f>TFLT!B8</f>
        <v>0</v>
      </c>
      <c r="F145" s="142">
        <f t="shared" si="7"/>
        <v>1600</v>
      </c>
      <c r="G145" s="142" t="s">
        <v>299</v>
      </c>
      <c r="H145" s="149"/>
      <c r="I145" s="149"/>
      <c r="J145" s="149"/>
    </row>
    <row r="146" spans="1:10" s="150" customFormat="1" ht="31.5" x14ac:dyDescent="0.25">
      <c r="A146" s="147" t="s">
        <v>229</v>
      </c>
      <c r="B146" s="142">
        <v>450</v>
      </c>
      <c r="C146" s="142">
        <f>TechGSA!B6</f>
        <v>0</v>
      </c>
      <c r="D146" s="148">
        <f>TechGSA!B7</f>
        <v>0</v>
      </c>
      <c r="E146" s="142">
        <f>TechGSA!B8</f>
        <v>0</v>
      </c>
      <c r="F146" s="142">
        <f>B146+C146-D146-E146</f>
        <v>450</v>
      </c>
      <c r="G146" s="142" t="s">
        <v>123</v>
      </c>
      <c r="H146" s="149"/>
      <c r="I146" s="149"/>
      <c r="J146" s="149"/>
    </row>
    <row r="147" spans="1:10" s="150" customFormat="1" x14ac:dyDescent="0.25">
      <c r="A147" s="147" t="s">
        <v>288</v>
      </c>
      <c r="B147" s="142">
        <v>900</v>
      </c>
      <c r="C147" s="142">
        <f>TechGolf!B6</f>
        <v>0</v>
      </c>
      <c r="D147" s="148">
        <f>TechGolf!B7</f>
        <v>0</v>
      </c>
      <c r="E147" s="142">
        <f>TechGolf!B8</f>
        <v>0</v>
      </c>
      <c r="F147" s="142">
        <f>B147+C147-D147-E147</f>
        <v>900</v>
      </c>
      <c r="G147" s="142"/>
      <c r="H147" s="149"/>
      <c r="I147" s="149"/>
      <c r="J147" s="149"/>
    </row>
    <row r="148" spans="1:10" s="150" customFormat="1" x14ac:dyDescent="0.25">
      <c r="A148" s="147" t="s">
        <v>218</v>
      </c>
      <c r="B148" s="142">
        <v>1000</v>
      </c>
      <c r="C148" s="142">
        <f>TechHorn!B6</f>
        <v>0</v>
      </c>
      <c r="D148" s="148">
        <f>TechHorn!B7</f>
        <v>0</v>
      </c>
      <c r="E148" s="142">
        <f>TechHorn!B8</f>
        <v>0</v>
      </c>
      <c r="F148" s="142">
        <f t="shared" si="7"/>
        <v>1000</v>
      </c>
      <c r="G148" s="142" t="s">
        <v>222</v>
      </c>
      <c r="H148" s="149"/>
      <c r="I148" s="149"/>
      <c r="J148" s="149"/>
    </row>
    <row r="149" spans="1:10" s="150" customFormat="1" x14ac:dyDescent="0.25">
      <c r="A149" s="147" t="s">
        <v>87</v>
      </c>
      <c r="B149" s="142">
        <v>11000</v>
      </c>
      <c r="C149" s="142">
        <f>Horse!B6</f>
        <v>0</v>
      </c>
      <c r="D149" s="148">
        <f>Horse!B7</f>
        <v>0</v>
      </c>
      <c r="E149" s="142">
        <f>Horse!B8</f>
        <v>0</v>
      </c>
      <c r="F149" s="142">
        <f t="shared" si="7"/>
        <v>11000</v>
      </c>
      <c r="G149" s="142" t="s">
        <v>154</v>
      </c>
      <c r="H149" s="149"/>
      <c r="I149" s="149"/>
      <c r="J149" s="149"/>
    </row>
    <row r="150" spans="1:10" s="150" customFormat="1" x14ac:dyDescent="0.25">
      <c r="A150" s="147" t="s">
        <v>358</v>
      </c>
      <c r="B150" s="142">
        <v>300</v>
      </c>
      <c r="C150" s="142">
        <f>Italian!B6</f>
        <v>0</v>
      </c>
      <c r="D150" s="148">
        <f>Italian!B7</f>
        <v>0</v>
      </c>
      <c r="E150" s="142">
        <f>Italian!B8</f>
        <v>0</v>
      </c>
      <c r="F150" s="142">
        <f>B150+C150-D150-E150</f>
        <v>300</v>
      </c>
      <c r="G150" s="142"/>
      <c r="H150" s="149"/>
      <c r="I150" s="149"/>
      <c r="J150" s="149"/>
    </row>
    <row r="151" spans="1:10" s="150" customFormat="1" x14ac:dyDescent="0.25">
      <c r="A151" s="147" t="s">
        <v>205</v>
      </c>
      <c r="B151" s="142">
        <v>130</v>
      </c>
      <c r="C151" s="142">
        <f>Kahaani!B6</f>
        <v>0</v>
      </c>
      <c r="D151" s="148">
        <f>Kahaani!B7</f>
        <v>0</v>
      </c>
      <c r="E151" s="142">
        <f>Kahaani!B8</f>
        <v>0</v>
      </c>
      <c r="F151" s="142">
        <f>B151+C151-D151-E151</f>
        <v>130</v>
      </c>
      <c r="G151" s="142" t="s">
        <v>200</v>
      </c>
      <c r="H151" s="149"/>
      <c r="I151" s="149"/>
      <c r="J151" s="149"/>
    </row>
    <row r="152" spans="1:10" s="150" customFormat="1" x14ac:dyDescent="0.25">
      <c r="A152" s="147" t="s">
        <v>321</v>
      </c>
      <c r="B152" s="142">
        <v>230</v>
      </c>
      <c r="C152" s="142">
        <f>KPOP!B6</f>
        <v>0</v>
      </c>
      <c r="D152" s="148">
        <f>KPOP!B7</f>
        <v>0</v>
      </c>
      <c r="E152" s="142">
        <f>KPOP!B8</f>
        <v>0</v>
      </c>
      <c r="F152" s="142">
        <f>B152+C152-D152-E152</f>
        <v>230</v>
      </c>
      <c r="G152" s="142"/>
      <c r="H152" s="149"/>
      <c r="I152" s="149"/>
      <c r="J152" s="149"/>
    </row>
    <row r="153" spans="1:10" s="150" customFormat="1" x14ac:dyDescent="0.25">
      <c r="A153" s="147" t="s">
        <v>59</v>
      </c>
      <c r="B153" s="142">
        <v>10000</v>
      </c>
      <c r="C153" s="142">
        <f>TMA!B6</f>
        <v>0</v>
      </c>
      <c r="D153" s="148">
        <f>TMA!B7</f>
        <v>0</v>
      </c>
      <c r="E153" s="142">
        <f>TMA!B8</f>
        <v>0</v>
      </c>
      <c r="F153" s="142">
        <f t="shared" si="7"/>
        <v>10000</v>
      </c>
      <c r="G153" s="142" t="s">
        <v>109</v>
      </c>
      <c r="H153" s="149"/>
      <c r="I153" s="149"/>
      <c r="J153" s="149"/>
    </row>
    <row r="154" spans="1:10" s="150" customFormat="1" x14ac:dyDescent="0.25">
      <c r="A154" s="147" t="s">
        <v>289</v>
      </c>
      <c r="B154" s="142">
        <v>75</v>
      </c>
      <c r="C154" s="142">
        <f>TechPreOcc!B6</f>
        <v>0</v>
      </c>
      <c r="D154" s="148">
        <f>TechPreOcc!B7</f>
        <v>0</v>
      </c>
      <c r="E154" s="142">
        <f>TechPreOcc!B8</f>
        <v>0</v>
      </c>
      <c r="F154" s="142">
        <f>B154+C154-D154-E154</f>
        <v>75</v>
      </c>
      <c r="G154" s="142"/>
      <c r="H154" s="149"/>
      <c r="I154" s="149"/>
      <c r="J154" s="149"/>
    </row>
    <row r="155" spans="1:10" s="150" customFormat="1" x14ac:dyDescent="0.25">
      <c r="A155" s="147" t="s">
        <v>88</v>
      </c>
      <c r="B155" s="142">
        <v>270</v>
      </c>
      <c r="C155" s="142">
        <f>'Pre-Pharm'!B6</f>
        <v>0</v>
      </c>
      <c r="D155" s="148">
        <f>'Pre-Pharm'!B7</f>
        <v>0</v>
      </c>
      <c r="E155" s="142">
        <f>'Pre-Pharm'!B8</f>
        <v>0</v>
      </c>
      <c r="F155" s="142">
        <f>B155+C155-D155-E155</f>
        <v>270</v>
      </c>
      <c r="G155" s="142" t="s">
        <v>155</v>
      </c>
      <c r="H155" s="149"/>
      <c r="I155" s="149"/>
      <c r="J155" s="149"/>
    </row>
    <row r="156" spans="1:10" s="150" customFormat="1" x14ac:dyDescent="0.25">
      <c r="A156" s="147" t="s">
        <v>329</v>
      </c>
      <c r="B156" s="142">
        <v>350</v>
      </c>
      <c r="C156" s="142">
        <f>PreVet!B6</f>
        <v>0</v>
      </c>
      <c r="D156" s="148">
        <f>PreVet!B7</f>
        <v>0</v>
      </c>
      <c r="E156" s="142">
        <f>PreVet!B8</f>
        <v>0</v>
      </c>
      <c r="F156" s="142">
        <f>B156+C156-D156-E156</f>
        <v>350</v>
      </c>
      <c r="G156" s="152"/>
      <c r="H156" s="149"/>
      <c r="I156" s="149"/>
      <c r="J156" s="149"/>
    </row>
    <row r="157" spans="1:10" s="150" customFormat="1" x14ac:dyDescent="0.25">
      <c r="A157" s="147" t="s">
        <v>290</v>
      </c>
      <c r="B157" s="142">
        <v>400</v>
      </c>
      <c r="C157" s="142">
        <f>TechPR!B6</f>
        <v>0</v>
      </c>
      <c r="D157" s="148">
        <f>TechPR!B7</f>
        <v>0</v>
      </c>
      <c r="E157" s="142">
        <f>TechPR!B8</f>
        <v>0</v>
      </c>
      <c r="F157" s="142">
        <f>B157+C157-D157-E157</f>
        <v>400</v>
      </c>
      <c r="G157" s="142"/>
      <c r="H157" s="149"/>
      <c r="I157" s="149"/>
      <c r="J157" s="149"/>
    </row>
    <row r="158" spans="1:10" s="150" customFormat="1" x14ac:dyDescent="0.25">
      <c r="A158" s="147" t="s">
        <v>291</v>
      </c>
      <c r="B158" s="142">
        <v>150</v>
      </c>
      <c r="C158" s="142">
        <f>TSIS!B6</f>
        <v>0</v>
      </c>
      <c r="D158" s="148">
        <f>TSIS!B7</f>
        <v>0</v>
      </c>
      <c r="E158" s="142">
        <f>TSIS!B8</f>
        <v>0</v>
      </c>
      <c r="F158" s="142">
        <f>B158+C158-D158-E158</f>
        <v>150</v>
      </c>
      <c r="G158" s="142"/>
      <c r="H158" s="149"/>
      <c r="I158" s="149"/>
      <c r="J158" s="149"/>
    </row>
    <row r="159" spans="1:10" s="150" customFormat="1" x14ac:dyDescent="0.25">
      <c r="A159" s="147" t="s">
        <v>60</v>
      </c>
      <c r="B159" s="142">
        <v>1500</v>
      </c>
      <c r="C159" s="142">
        <f>TSPE!B6</f>
        <v>0</v>
      </c>
      <c r="D159" s="148">
        <f>TSPE!B7</f>
        <v>0</v>
      </c>
      <c r="E159" s="142">
        <f>TSPE!B8</f>
        <v>0</v>
      </c>
      <c r="F159" s="142">
        <f t="shared" si="7"/>
        <v>1500</v>
      </c>
      <c r="G159" s="142" t="s">
        <v>157</v>
      </c>
      <c r="H159" s="149"/>
      <c r="I159" s="149"/>
      <c r="J159" s="149"/>
    </row>
    <row r="160" spans="1:10" s="150" customFormat="1" ht="16.5" customHeight="1" x14ac:dyDescent="0.25">
      <c r="A160" s="147" t="s">
        <v>293</v>
      </c>
      <c r="B160" s="142">
        <v>300</v>
      </c>
      <c r="C160" s="142">
        <f>TSTA!B6</f>
        <v>0</v>
      </c>
      <c r="D160" s="148">
        <f>TSTA!B7</f>
        <v>0</v>
      </c>
      <c r="E160" s="142">
        <f>TSTA!B8</f>
        <v>0</v>
      </c>
      <c r="F160" s="142">
        <f>B160+C160-D160-E160</f>
        <v>300</v>
      </c>
      <c r="G160" s="142" t="s">
        <v>294</v>
      </c>
      <c r="H160" s="149"/>
      <c r="I160" s="149"/>
      <c r="J160" s="149"/>
    </row>
    <row r="161" spans="1:10" s="150" customFormat="1" x14ac:dyDescent="0.25">
      <c r="A161" s="147" t="s">
        <v>324</v>
      </c>
      <c r="B161" s="142">
        <v>200</v>
      </c>
      <c r="C161" s="142">
        <f>Quill!B6</f>
        <v>0</v>
      </c>
      <c r="D161" s="148">
        <f>Quill!B7</f>
        <v>0</v>
      </c>
      <c r="E161" s="142">
        <f>Quill!B8</f>
        <v>0</v>
      </c>
      <c r="F161" s="142">
        <f t="shared" si="7"/>
        <v>200</v>
      </c>
      <c r="G161" s="142"/>
      <c r="H161" s="149"/>
      <c r="I161" s="149"/>
      <c r="J161" s="149"/>
    </row>
    <row r="162" spans="1:10" s="150" customFormat="1" x14ac:dyDescent="0.25">
      <c r="A162" s="147" t="s">
        <v>325</v>
      </c>
      <c r="B162" s="142">
        <v>500</v>
      </c>
      <c r="C162" s="142">
        <f>'STEM LEAF'!B6</f>
        <v>0</v>
      </c>
      <c r="D162" s="148">
        <f>'STEM LEAF'!B7</f>
        <v>0</v>
      </c>
      <c r="E162" s="142">
        <f>'STEM LEAF'!B8</f>
        <v>0</v>
      </c>
      <c r="F162" s="142">
        <f>B162+C162-D162-E162</f>
        <v>500</v>
      </c>
      <c r="G162" s="142"/>
      <c r="H162" s="149"/>
      <c r="I162" s="149"/>
      <c r="J162" s="155"/>
    </row>
    <row r="163" spans="1:10" s="150" customFormat="1" x14ac:dyDescent="0.25">
      <c r="A163" s="147" t="s">
        <v>295</v>
      </c>
      <c r="B163" s="142">
        <v>1000</v>
      </c>
      <c r="C163" s="142">
        <f>Techtones!B6</f>
        <v>0</v>
      </c>
      <c r="D163" s="148">
        <f>Techtones!B7</f>
        <v>0</v>
      </c>
      <c r="E163" s="142">
        <f>Techtones!B8</f>
        <v>0</v>
      </c>
      <c r="F163" s="142">
        <f>B163+C163-D163-E163</f>
        <v>1000</v>
      </c>
      <c r="G163" s="142"/>
      <c r="H163" s="149"/>
      <c r="I163" s="149"/>
      <c r="J163" s="149"/>
    </row>
    <row r="164" spans="1:10" s="150" customFormat="1" ht="31.5" x14ac:dyDescent="0.25">
      <c r="A164" s="147" t="s">
        <v>61</v>
      </c>
      <c r="B164" s="142">
        <v>2100</v>
      </c>
      <c r="C164" s="142">
        <f>UMI!B6</f>
        <v>0</v>
      </c>
      <c r="D164" s="148">
        <f>UMI!B7</f>
        <v>0</v>
      </c>
      <c r="E164" s="142">
        <f>UMI!B8</f>
        <v>0</v>
      </c>
      <c r="F164" s="142">
        <f t="shared" si="7"/>
        <v>2100</v>
      </c>
      <c r="G164" s="142" t="s">
        <v>158</v>
      </c>
      <c r="H164" s="149"/>
      <c r="I164" s="149"/>
      <c r="J164" s="149"/>
    </row>
    <row r="165" spans="1:10" s="150" customFormat="1" ht="31.5" x14ac:dyDescent="0.25">
      <c r="A165" s="147" t="s">
        <v>171</v>
      </c>
      <c r="B165" s="142">
        <v>240</v>
      </c>
      <c r="C165" s="142">
        <f>USITTSC!B6</f>
        <v>0</v>
      </c>
      <c r="D165" s="148">
        <f>USITTSC!B7</f>
        <v>0</v>
      </c>
      <c r="E165" s="142">
        <f>USITTSC!B8</f>
        <v>0</v>
      </c>
      <c r="F165" s="142">
        <f t="shared" si="7"/>
        <v>240</v>
      </c>
      <c r="G165" s="142" t="s">
        <v>183</v>
      </c>
      <c r="H165" s="149"/>
      <c r="I165" s="149"/>
      <c r="J165" s="149"/>
    </row>
    <row r="166" spans="1:10" s="150" customFormat="1" x14ac:dyDescent="0.25">
      <c r="A166" s="147" t="s">
        <v>219</v>
      </c>
      <c r="B166" s="142">
        <v>1500</v>
      </c>
      <c r="C166" s="142">
        <f>Veterans!B6</f>
        <v>0</v>
      </c>
      <c r="D166" s="148">
        <f>Veterans!B7</f>
        <v>0</v>
      </c>
      <c r="E166" s="142">
        <f>Veterans!B8</f>
        <v>0</v>
      </c>
      <c r="F166" s="142">
        <f t="shared" si="7"/>
        <v>1500</v>
      </c>
      <c r="G166" s="142" t="s">
        <v>221</v>
      </c>
      <c r="H166" s="149"/>
      <c r="I166" s="149"/>
      <c r="J166" s="149"/>
    </row>
    <row r="167" spans="1:10" s="150" customFormat="1" x14ac:dyDescent="0.25">
      <c r="A167" s="147" t="s">
        <v>62</v>
      </c>
      <c r="B167" s="142">
        <v>13545</v>
      </c>
      <c r="C167" s="142">
        <f>VOL!B6</f>
        <v>0</v>
      </c>
      <c r="D167" s="148">
        <f>VOL!B7</f>
        <v>0</v>
      </c>
      <c r="E167" s="142">
        <f>VOL!B8</f>
        <v>0</v>
      </c>
      <c r="F167" s="142">
        <f t="shared" si="7"/>
        <v>13545</v>
      </c>
      <c r="G167" s="142" t="s">
        <v>159</v>
      </c>
      <c r="H167" s="149"/>
      <c r="I167" s="149"/>
      <c r="J167" s="149"/>
    </row>
    <row r="168" spans="1:10" s="150" customFormat="1" x14ac:dyDescent="0.25">
      <c r="A168" s="147" t="s">
        <v>63</v>
      </c>
      <c r="B168" s="142">
        <v>1625</v>
      </c>
      <c r="C168" s="142">
        <f>Wesley!B6</f>
        <v>0</v>
      </c>
      <c r="D168" s="148">
        <f>Wesley!B7</f>
        <v>0</v>
      </c>
      <c r="E168" s="142">
        <f>Wesley!B8</f>
        <v>0</v>
      </c>
      <c r="F168" s="142">
        <f t="shared" si="7"/>
        <v>1625</v>
      </c>
      <c r="G168" s="142" t="s">
        <v>184</v>
      </c>
      <c r="H168" s="149"/>
      <c r="I168" s="149"/>
      <c r="J168" s="149"/>
    </row>
    <row r="169" spans="1:10" s="150" customFormat="1" ht="31.5" x14ac:dyDescent="0.25">
      <c r="A169" s="147" t="s">
        <v>326</v>
      </c>
      <c r="B169" s="142">
        <v>400</v>
      </c>
      <c r="C169" s="142">
        <f>Whitacre!B6</f>
        <v>0</v>
      </c>
      <c r="D169" s="148">
        <f>Whitacre!B7</f>
        <v>0</v>
      </c>
      <c r="E169" s="142">
        <f>Whitacre!B8</f>
        <v>0</v>
      </c>
      <c r="F169" s="142">
        <f t="shared" si="7"/>
        <v>400</v>
      </c>
      <c r="G169" s="142"/>
      <c r="H169" s="149"/>
      <c r="I169" s="149"/>
      <c r="J169" s="149"/>
    </row>
    <row r="170" spans="1:10" s="150" customFormat="1" x14ac:dyDescent="0.25">
      <c r="A170" s="147" t="s">
        <v>239</v>
      </c>
      <c r="B170" s="142">
        <v>1000</v>
      </c>
      <c r="C170" s="142">
        <f>Wish!B6</f>
        <v>0</v>
      </c>
      <c r="D170" s="148">
        <f>Wish!B7</f>
        <v>0</v>
      </c>
      <c r="E170" s="142">
        <f>Wish!B8</f>
        <v>0</v>
      </c>
      <c r="F170" s="142">
        <f t="shared" si="7"/>
        <v>1000</v>
      </c>
      <c r="G170" s="142"/>
      <c r="H170" s="149"/>
      <c r="I170" s="149"/>
      <c r="J170" s="149"/>
    </row>
    <row r="171" spans="1:10" s="150" customFormat="1" x14ac:dyDescent="0.25">
      <c r="A171" s="147" t="s">
        <v>296</v>
      </c>
      <c r="B171" s="142">
        <v>500</v>
      </c>
      <c r="C171" s="142">
        <f>WomennBus!B6</f>
        <v>0</v>
      </c>
      <c r="D171" s="148">
        <f>WomennBus!B7</f>
        <v>0</v>
      </c>
      <c r="E171" s="142">
        <f>WomennBus!B8</f>
        <v>0</v>
      </c>
      <c r="F171" s="142">
        <f>B171+C171-D171-E171</f>
        <v>500</v>
      </c>
      <c r="G171" s="152" t="s">
        <v>297</v>
      </c>
      <c r="H171" s="149"/>
      <c r="I171" s="149"/>
      <c r="J171" s="149"/>
    </row>
    <row r="172" spans="1:10" s="150" customFormat="1" x14ac:dyDescent="0.25">
      <c r="A172" s="147" t="s">
        <v>327</v>
      </c>
      <c r="B172" s="142">
        <v>450</v>
      </c>
      <c r="C172" s="142">
        <f>WomennPhysics!B6</f>
        <v>0</v>
      </c>
      <c r="D172" s="148">
        <f>WomennPhysics!B7</f>
        <v>0</v>
      </c>
      <c r="E172" s="142">
        <f>WomennPhysics!B8</f>
        <v>0</v>
      </c>
      <c r="F172" s="142">
        <f>B172+C172-D172-E172</f>
        <v>450</v>
      </c>
      <c r="G172" s="142"/>
      <c r="H172" s="149"/>
      <c r="I172" s="149"/>
      <c r="J172" s="149"/>
    </row>
    <row r="173" spans="1:10" s="150" customFormat="1" x14ac:dyDescent="0.25">
      <c r="A173" s="147" t="s">
        <v>328</v>
      </c>
      <c r="B173" s="142">
        <v>300</v>
      </c>
      <c r="C173" s="142">
        <f>'Women Leadership'!B6</f>
        <v>0</v>
      </c>
      <c r="D173" s="148">
        <f>'Women Leadership'!B7</f>
        <v>0</v>
      </c>
      <c r="E173" s="142">
        <f>'Women Leadership'!B8</f>
        <v>0</v>
      </c>
      <c r="F173" s="142">
        <f>B173+C173-D173-E173</f>
        <v>300</v>
      </c>
      <c r="G173" s="152"/>
      <c r="H173" s="149"/>
      <c r="I173" s="149"/>
      <c r="J173" s="149"/>
    </row>
    <row r="174" spans="1:10" s="150" customFormat="1" x14ac:dyDescent="0.25">
      <c r="A174" s="147" t="s">
        <v>193</v>
      </c>
      <c r="B174" s="142">
        <v>1300</v>
      </c>
      <c r="C174" s="142">
        <f>WomenServOrg!B6</f>
        <v>0</v>
      </c>
      <c r="D174" s="148">
        <f>WomenServOrg!B7</f>
        <v>0</v>
      </c>
      <c r="E174" s="142">
        <f>WomenServOrg!B8</f>
        <v>0</v>
      </c>
      <c r="F174" s="142">
        <f t="shared" si="7"/>
        <v>1300</v>
      </c>
      <c r="G174" s="142" t="s">
        <v>243</v>
      </c>
      <c r="H174" s="149"/>
      <c r="I174" s="149"/>
      <c r="J174" s="149"/>
    </row>
    <row r="175" spans="1:10" s="150" customFormat="1" x14ac:dyDescent="0.25">
      <c r="A175" s="147" t="s">
        <v>64</v>
      </c>
      <c r="B175" s="142">
        <v>8000</v>
      </c>
      <c r="C175" s="142">
        <f>Wool!B6</f>
        <v>0</v>
      </c>
      <c r="D175" s="148">
        <f>Wool!B7</f>
        <v>0</v>
      </c>
      <c r="E175" s="142">
        <f>Wool!B8</f>
        <v>0</v>
      </c>
      <c r="F175" s="142">
        <f t="shared" si="7"/>
        <v>8000</v>
      </c>
      <c r="G175" s="142" t="s">
        <v>160</v>
      </c>
      <c r="H175" s="149"/>
      <c r="I175" s="149"/>
      <c r="J175" s="149"/>
    </row>
    <row r="176" spans="1:10" s="150" customFormat="1" x14ac:dyDescent="0.25">
      <c r="A176" s="147" t="s">
        <v>240</v>
      </c>
      <c r="B176" s="142">
        <v>260</v>
      </c>
      <c r="C176" s="142">
        <f>Youth!B6</f>
        <v>0</v>
      </c>
      <c r="D176" s="148">
        <f>Youth!B7</f>
        <v>0</v>
      </c>
      <c r="E176" s="158">
        <f>Youth!B8</f>
        <v>0</v>
      </c>
      <c r="F176" s="142">
        <f t="shared" si="7"/>
        <v>260</v>
      </c>
      <c r="G176" s="142"/>
      <c r="H176" s="149"/>
      <c r="I176" s="149"/>
      <c r="J176" s="149"/>
    </row>
    <row r="177" spans="1:10" s="150" customFormat="1" x14ac:dyDescent="0.25">
      <c r="A177" s="147" t="s">
        <v>81</v>
      </c>
      <c r="B177" s="142"/>
      <c r="C177" s="142">
        <f>Misc!B6</f>
        <v>0</v>
      </c>
      <c r="D177" s="148"/>
      <c r="E177" s="142">
        <f>Misc!B7</f>
        <v>0</v>
      </c>
      <c r="F177" s="142">
        <f>B177+C177-E177</f>
        <v>0</v>
      </c>
      <c r="G177" s="142"/>
      <c r="H177" s="149"/>
      <c r="I177" s="149"/>
      <c r="J177" s="149"/>
    </row>
    <row r="178" spans="1:10" s="150" customFormat="1" x14ac:dyDescent="0.25">
      <c r="A178" s="147" t="s">
        <v>172</v>
      </c>
      <c r="B178" s="142">
        <f>375000-B180</f>
        <v>3060</v>
      </c>
      <c r="C178" s="142">
        <f>Cont!B6</f>
        <v>0</v>
      </c>
      <c r="D178" s="148"/>
      <c r="E178" s="142">
        <f>Cont!B7</f>
        <v>0</v>
      </c>
      <c r="F178" s="142">
        <f>B178+C178-E178</f>
        <v>3060</v>
      </c>
      <c r="G178" s="142"/>
      <c r="H178" s="149"/>
      <c r="I178" s="149"/>
      <c r="J178" s="149"/>
    </row>
    <row r="180" spans="1:10" s="88" customFormat="1" x14ac:dyDescent="0.25">
      <c r="A180" s="85" t="s">
        <v>66</v>
      </c>
      <c r="B180" s="86">
        <f>SUM(B5:B176)</f>
        <v>371940</v>
      </c>
      <c r="C180" s="86"/>
      <c r="D180" s="87">
        <f>SUM(D5:D176)</f>
        <v>0</v>
      </c>
      <c r="E180" s="86">
        <f>SUM(E5:E176)</f>
        <v>0</v>
      </c>
      <c r="F180" s="86">
        <f>SUM(F5:F176)</f>
        <v>371940</v>
      </c>
      <c r="G180" s="86"/>
      <c r="H180" s="113"/>
      <c r="I180" s="113"/>
      <c r="J180" s="113"/>
    </row>
    <row r="181" spans="1:10" x14ac:dyDescent="0.25">
      <c r="H181" s="89"/>
      <c r="I181" s="89"/>
      <c r="J181" s="89"/>
    </row>
    <row r="183" spans="1:10" x14ac:dyDescent="0.25">
      <c r="A183" s="90" t="s">
        <v>207</v>
      </c>
    </row>
    <row r="184" spans="1:10" x14ac:dyDescent="0.25">
      <c r="A184" s="91" t="s">
        <v>208</v>
      </c>
      <c r="H184" s="92"/>
      <c r="I184" s="92"/>
      <c r="J184" s="92"/>
    </row>
    <row r="185" spans="1:10" x14ac:dyDescent="0.25">
      <c r="A185" s="93" t="s">
        <v>209</v>
      </c>
    </row>
    <row r="186" spans="1:10" x14ac:dyDescent="0.25">
      <c r="A186" s="94" t="s">
        <v>210</v>
      </c>
    </row>
    <row r="255" spans="14:14" x14ac:dyDescent="0.25">
      <c r="N255" s="95"/>
    </row>
    <row r="265" spans="2:2" x14ac:dyDescent="0.25">
      <c r="B265" s="96"/>
    </row>
  </sheetData>
  <mergeCells count="2">
    <mergeCell ref="H2:J2"/>
    <mergeCell ref="D1:F1"/>
  </mergeCells>
  <phoneticPr fontId="6" type="noConversion"/>
  <hyperlinks>
    <hyperlink ref="A6" location="ACT!A1" display="Agicultural Communicators of Tomorrow" xr:uid="{00000000-0004-0000-0000-000000000000}"/>
    <hyperlink ref="A7" location="AGT!A1" display="Alpha Gamma Tau" xr:uid="{00000000-0004-0000-0000-000001000000}"/>
    <hyperlink ref="A49" location="EWB!A1" display="Engineers Without Borders" xr:uid="{00000000-0004-0000-0000-000002000000}"/>
    <hyperlink ref="A53" location="Filipino!A1" display="Filipino Student Association" xr:uid="{00000000-0004-0000-0000-000003000000}"/>
    <hyperlink ref="A8" location="APO!A1" display="Alpha Phi Omega" xr:uid="{00000000-0004-0000-0000-000004000000}"/>
    <hyperlink ref="A23" location="AsscGenContractors!A1" display="Associated General Contractors of America" xr:uid="{00000000-0004-0000-0000-000005000000}"/>
    <hyperlink ref="A22" location="ArnoldAir!A1" display="Arnold Air Society" xr:uid="{00000000-0004-0000-0000-000006000000}"/>
    <hyperlink ref="A11" location="AAFCS!A1" display="American Association of Family and Consumer Sciences" xr:uid="{00000000-0004-0000-0000-000007000000}"/>
    <hyperlink ref="A13" location="'ACS-SA'!A1" display="American Chemical Society-Student Affiliates" xr:uid="{00000000-0004-0000-0000-000008000000}"/>
    <hyperlink ref="A29" location="ATSO!A1" display="Athletic Training Student Organization" xr:uid="{00000000-0004-0000-0000-000009000000}"/>
    <hyperlink ref="A14" location="AIChE!A1" display="American Institute of Chemical Engieers" xr:uid="{00000000-0004-0000-0000-00000A000000}"/>
    <hyperlink ref="A5" location="African!A1" display="African Student Organization" xr:uid="{00000000-0004-0000-0000-00000B000000}"/>
    <hyperlink ref="A160" location="TSTA!A1" display="Texas State Teachers Association" xr:uid="{00000000-0004-0000-0000-00000C000000}"/>
    <hyperlink ref="A18" location="ASID!A1" display="American Soiety of Interior Designers" xr:uid="{00000000-0004-0000-0000-00000D000000}"/>
    <hyperlink ref="A19" location="ASME!A1" display="American Society of Mechanical Engineers" xr:uid="{00000000-0004-0000-0000-00000E000000}"/>
    <hyperlink ref="A92" location="MUN!A1" display="Model United Nations" xr:uid="{00000000-0004-0000-0000-00000F000000}"/>
    <hyperlink ref="A28" location="ASAS!A1" display="Association of Students About Service" xr:uid="{00000000-0004-0000-0000-000010000000}"/>
    <hyperlink ref="A27" location="AITP!A1" display="Association of Information Technology Professionals " xr:uid="{00000000-0004-0000-0000-000011000000}"/>
    <hyperlink ref="A45" location="CFFA!A1" display="Collegiate FFA" xr:uid="{00000000-0004-0000-0000-000012000000}"/>
    <hyperlink ref="A33" location="'B&amp;B'!A1" display="Block and Bridle" xr:uid="{00000000-0004-0000-0000-000013000000}"/>
    <hyperlink ref="A34" location="TechCRU!A1" display="Campus Crusade for Christ (Tech CRU)" xr:uid="{00000000-0004-0000-0000-000014000000}"/>
    <hyperlink ref="A36" location="CSA!A1" display="Catholic Student Association" xr:uid="{00000000-0004-0000-0000-000015000000}"/>
    <hyperlink ref="A37" location="CECT!A1" display="Chemical Engineering Car Team" xr:uid="{00000000-0004-0000-0000-000016000000}"/>
    <hyperlink ref="A40" location="ChiRho!A1" display="Chi Rho Fraternity" xr:uid="{00000000-0004-0000-0000-000017000000}"/>
    <hyperlink ref="A41" location="XTE!A1" display="Chi Tau Epsilon" xr:uid="{00000000-0004-0000-0000-000018000000}"/>
    <hyperlink ref="A44" location="'A&amp;S Ambassadors'!A1" display="College of Arts &amp; Sciences Student Ambassadors" xr:uid="{00000000-0004-0000-0000-000019000000}"/>
    <hyperlink ref="A140" location="TechClassic!A1" display="Tech Classical Society" xr:uid="{00000000-0004-0000-0000-00001A000000}"/>
    <hyperlink ref="A83" location="'Mane Society'!A1" display="Mane Society" xr:uid="{00000000-0004-0000-0000-00001B000000}"/>
    <hyperlink ref="A47" location="DSP!A1" display="Delta Sigma Pi" xr:uid="{00000000-0004-0000-0000-00001C000000}"/>
    <hyperlink ref="A48" location="DBAHJPMS!A1" display="Dr. Bernard A. Harris Jr. Pre-Med Society" xr:uid="{00000000-0004-0000-0000-00001D000000}"/>
    <hyperlink ref="A50" location="HON!A1" display="Eta Omicron Nu" xr:uid="{00000000-0004-0000-0000-00001E000000}"/>
    <hyperlink ref="A54" location="FinanceMgmt!A1" display="Financial Management Organization" xr:uid="{00000000-0004-0000-0000-00001F000000}"/>
    <hyperlink ref="A55" location="FormulaSAE!A1" display="Formula Society of Automotive Engineers" xr:uid="{00000000-0004-0000-0000-000020000000}"/>
    <hyperlink ref="A56" location="GammaBetaPhi!A1" display="Gamma Beta Phi" xr:uid="{00000000-0004-0000-0000-000021000000}"/>
    <hyperlink ref="A156" location="PreVet!A1" display="Tech Pre-Vet Society" xr:uid="{00000000-0004-0000-0000-000022000000}"/>
    <hyperlink ref="A146" location="TechGSA!A1" display="Texas Tech Gay Straight Alliance" xr:uid="{00000000-0004-0000-0000-000023000000}"/>
    <hyperlink ref="A57" location="Geoscience!A1" display="Geoscience Society" xr:uid="{00000000-0004-0000-0000-000024000000}"/>
    <hyperlink ref="A58" location="German!A1" display="German Club" xr:uid="{00000000-0004-0000-0000-000025000000}"/>
    <hyperlink ref="A59" location="'Goin'' Band'!A1" display="Goin' Band from Raiderland" xr:uid="{00000000-0004-0000-0000-000026000000}"/>
    <hyperlink ref="A64" location="HistoryClub!A1" display="History Club" xr:uid="{00000000-0004-0000-0000-000027000000}"/>
    <hyperlink ref="A61" location="GreekWide!A1" display="Greek Wide Student Ministries" xr:uid="{00000000-0004-0000-0000-000028000000}"/>
    <hyperlink ref="A31" location="BOSS!A1" display="Biotechnology Organization for Student Success" xr:uid="{00000000-0004-0000-0000-000029000000}"/>
    <hyperlink ref="A149" location="Horse!A1" display="Horse Judging Team" xr:uid="{00000000-0004-0000-0000-00002A000000}"/>
    <hyperlink ref="A65" location="HSRecruiters!A1" display="Human Sciences Recxruiters" xr:uid="{00000000-0004-0000-0000-00002B000000}"/>
    <hyperlink ref="A66" location="ISA!A1" display="India Student Association" xr:uid="{00000000-0004-0000-0000-00002C000000}"/>
    <hyperlink ref="A68" location="IIE!A1" display="Institute of Industrial Engineers" xr:uid="{00000000-0004-0000-0000-00002D000000}"/>
    <hyperlink ref="A70" location="IIDA!A1" display="International Interior Design Association" xr:uid="{00000000-0004-0000-0000-00002E000000}"/>
    <hyperlink ref="A171" location="WomennBus!A1" display="Women in Business" xr:uid="{00000000-0004-0000-0000-00002F000000}"/>
    <hyperlink ref="A72" location="ITA!A1" display="Iota Tau Alpha" xr:uid="{00000000-0004-0000-0000-000030000000}"/>
    <hyperlink ref="A74" location="KPsi!A1" display="Kappa Kappa Psi" xr:uid="{00000000-0004-0000-0000-000031000000}"/>
    <hyperlink ref="A75" location="KappaXi!A1" display="Kappa Xi" xr:uid="{00000000-0004-0000-0000-000032000000}"/>
    <hyperlink ref="A79" location="Livestock!A1" display="Livestock Judging Team" xr:uid="{00000000-0004-0000-0000-000033000000}"/>
    <hyperlink ref="A69" location="IAC!A1" display="International Action Council" xr:uid="{00000000-0004-0000-0000-000034000000}"/>
    <hyperlink ref="A84" location="Eval!A1" display="Meat Animal Evaluation Team" xr:uid="{00000000-0004-0000-0000-000035000000}"/>
    <hyperlink ref="A85" location="Meat!A1" display="Meat Judging Team" xr:uid="{00000000-0004-0000-0000-000036000000}"/>
    <hyperlink ref="A87" location="MSA!A1" display="Meat Science Association" xr:uid="{00000000-0004-0000-0000-000037000000}"/>
    <hyperlink ref="A89" location="MTSO!A1" display="Mentor Tech Student Organizatin" xr:uid="{00000000-0004-0000-0000-000038000000}"/>
    <hyperlink ref="A90" location="Metals!A1" display="Metals Club" xr:uid="{00000000-0004-0000-0000-000039000000}"/>
    <hyperlink ref="A35" location="Caribbean!A1" display="Caribbean Student Association" xr:uid="{00000000-0004-0000-0000-00003A000000}"/>
    <hyperlink ref="A95" location="MuslimSA!A1" display="Muslim Student Association" xr:uid="{00000000-0004-0000-0000-00003B000000}"/>
    <hyperlink ref="A172" location="WomennPhysics!A1" display="Women in Physics" xr:uid="{00000000-0004-0000-0000-00003C000000}"/>
    <hyperlink ref="A98" location="NSBE!A1" display="National Society of Black Engineers" xr:uid="{00000000-0004-0000-0000-00003D000000}"/>
    <hyperlink ref="A106" location="PASO!A1" display="Physician Assistant Student Organization" xr:uid="{00000000-0004-0000-0000-00003E000000}"/>
    <hyperlink ref="A100" location="Navigators!A1" display="Navigators" xr:uid="{00000000-0004-0000-0000-00003F000000}"/>
    <hyperlink ref="A96" location="NPHC!A1" display="National Panhellenic Council" xr:uid="{00000000-0004-0000-0000-000040000000}"/>
    <hyperlink ref="A103" location="PFPA!A1" display="Personal Financial Planning Association" xr:uid="{00000000-0004-0000-0000-000041000000}"/>
    <hyperlink ref="A104" location="PAD!A1" display="Phi Alpha Delta Pre-Law Fraternity" xr:uid="{00000000-0004-0000-0000-000042000000}"/>
    <hyperlink ref="A107" location="PTS!A1" display="Pi Tau Sigma" xr:uid="{00000000-0004-0000-0000-000043000000}"/>
    <hyperlink ref="A155" location="'Pre-Pharm'!A1" display="Pre-Pharmacy Club" xr:uid="{00000000-0004-0000-0000-000044000000}"/>
    <hyperlink ref="A39" location="'Chi Epsilon'!A1" display="Chi Epsilon" xr:uid="{00000000-0004-0000-0000-000045000000}"/>
    <hyperlink ref="A114" location="RanchHorse!A1" display="Ranch Horse Team" xr:uid="{00000000-0004-0000-0000-000046000000}"/>
    <hyperlink ref="A115" location="RISA!A1" display="Rawls Information Security Administration" xr:uid="{00000000-0004-0000-0000-000047000000}"/>
    <hyperlink ref="A116" location="Redeemer!A1" display="Redeemer College Ministry" xr:uid="{00000000-0004-0000-0000-000048000000}"/>
    <hyperlink ref="A52" location="'Every Nation'!A1" display="Every Nation Campus" xr:uid="{00000000-0004-0000-0000-000049000000}"/>
    <hyperlink ref="A60" location="GoldenKey!A1" display="Golden Key International Honour Society" xr:uid="{00000000-0004-0000-0000-00004A000000}"/>
    <hyperlink ref="A117" location="SFDT!A1" display="Sabre Flight Drill Team" xr:uid="{00000000-0004-0000-0000-00004B000000}"/>
    <hyperlink ref="A78" location="Korean!A1" display="Korean Student Association" xr:uid="{00000000-0004-0000-0000-00004C000000}"/>
    <hyperlink ref="A118" location="SDP!A1" display="Sigma Delta Pi (Chapter: Alpha Phi)" xr:uid="{00000000-0004-0000-0000-00004D000000}"/>
    <hyperlink ref="A109" location="PSTEM!A1" display="PrideSTEM" xr:uid="{00000000-0004-0000-0000-00004E000000}"/>
    <hyperlink ref="A122" location="SACNAS!A1" display="Society for the Advancement of Chicanos &amp; Native Americans in Science" xr:uid="{00000000-0004-0000-0000-00004F000000}"/>
    <hyperlink ref="A124" location="SHPE!A1" display="Society of Hispanic Professional Engineers" xr:uid="{00000000-0004-0000-0000-000050000000}"/>
    <hyperlink ref="A125" location="SPE!A1" display="Society of Petroleum Engineers" xr:uid="{00000000-0004-0000-0000-000051000000}"/>
    <hyperlink ref="A128" location="SWE!A1" display="Society of Women Engineers" xr:uid="{00000000-0004-0000-0000-000052000000}"/>
    <hyperlink ref="A129" location="SLSA!A1" display="Sri Lankan Students' Association" xr:uid="{00000000-0004-0000-0000-000053000000}"/>
    <hyperlink ref="A131" location="AgCouncil!A1" display="Student Agricultural Council" xr:uid="{00000000-0004-0000-0000-000054000000}"/>
    <hyperlink ref="A134" location="StudentMobile!A1" display="Student Mobilization" xr:uid="{00000000-0004-0000-0000-000055000000}"/>
    <hyperlink ref="A71" location="SGC!A1" display="Students for Global Connection" xr:uid="{00000000-0004-0000-0000-000056000000}"/>
    <hyperlink ref="A136" location="TBS!A1" display="Tau Beta Sigma" xr:uid="{00000000-0004-0000-0000-000057000000}"/>
    <hyperlink ref="A152" location="KPOP!A1" display="Tech K-Pop Club" xr:uid="{00000000-0004-0000-0000-000058000000}"/>
    <hyperlink ref="A138" location="TAHS!A1" display="Tech Art History Society" xr:uid="{00000000-0004-0000-0000-000059000000}"/>
    <hyperlink ref="A145" location="TFLT!A1" display="Tech Future Leaders in Transportation" xr:uid="{00000000-0004-0000-0000-00005A000000}"/>
    <hyperlink ref="A141" location="TCFR!A1" display="Tech Council on Family Relations" xr:uid="{00000000-0004-0000-0000-00005B000000}"/>
    <hyperlink ref="A143" location="TET!A1" display="Tech Equestrian Team" xr:uid="{00000000-0004-0000-0000-00005C000000}"/>
    <hyperlink ref="A153" location="TMA!A1" display="Tech Marketing Association" xr:uid="{00000000-0004-0000-0000-00005D000000}"/>
    <hyperlink ref="A94" location="MSBA!A1" display="Multicultural Student Business Assocation" xr:uid="{00000000-0004-0000-0000-00005E000000}"/>
    <hyperlink ref="A157" location="TechPR!A1" display="Tech Public Relations" xr:uid="{00000000-0004-0000-0000-00005F000000}"/>
    <hyperlink ref="A97" location="TRA!A1" display="Tech Retail Association" xr:uid="{00000000-0004-0000-0000-000060000000}"/>
    <hyperlink ref="A165" location="USITTSC!A1" display="United States Institute for Theatre Technology Student Chapter" xr:uid="{00000000-0004-0000-0000-000061000000}"/>
    <hyperlink ref="A139" location="TBHC!A1" display="Tech Book History Club" xr:uid="{00000000-0004-0000-0000-000062000000}"/>
    <hyperlink ref="A159" location="TSPE!A1" display="Texas Society of Professional Engineers" xr:uid="{00000000-0004-0000-0000-000063000000}"/>
    <hyperlink ref="A164" location="UMI!A1" display="Unidos Por Un Mismo Idioma - Spanish Speaking Society" xr:uid="{00000000-0004-0000-0000-000064000000}"/>
    <hyperlink ref="A99" location="NCSC!A1" display="National Society of Collegiate Scholars" xr:uid="{00000000-0004-0000-0000-000065000000}"/>
    <hyperlink ref="A163" location="Techtones!A1" display="The Techtones" xr:uid="{00000000-0004-0000-0000-000066000000}"/>
    <hyperlink ref="A167" location="VOL!A1" display="Visions of Light Gospel Choir" xr:uid="{00000000-0004-0000-0000-000067000000}"/>
    <hyperlink ref="A168" location="Wesley!A1" display="Wesley Foundation at Texas Tech University" xr:uid="{00000000-0004-0000-0000-000068000000}"/>
    <hyperlink ref="A169" location="Whitacre!A1" display="Whitacre College of Engineering Outreach Raiders" xr:uid="{00000000-0004-0000-0000-000069000000}"/>
    <hyperlink ref="A174" location="WomenServOrg!A1" display="Women's Service Org." xr:uid="{00000000-0004-0000-0000-00006A000000}"/>
    <hyperlink ref="A175" location="Wool!A1" display="Wool Judging Team" xr:uid="{00000000-0004-0000-0000-00006B000000}"/>
    <hyperlink ref="A9" location="AlphaPsiOmega!A1" display="Alpha Psi Omega" xr:uid="{00000000-0004-0000-0000-00006C000000}"/>
    <hyperlink ref="A25" location="ABSS!A1" display="Association of Bangladeshi Students &amp; Scholars" xr:uid="{00000000-0004-0000-0000-00006D000000}"/>
    <hyperlink ref="A158" location="TSIS!A1" display="Tech Society of Interdisplinary Study" xr:uid="{00000000-0004-0000-0000-00006E000000}"/>
    <hyperlink ref="A81" location="Lutheran!A1" display="Lutheran Student Association" xr:uid="{00000000-0004-0000-0000-00006F000000}"/>
    <hyperlink ref="A173" location="'Women Leadership'!A1" display="Women's Leadership Initiative" xr:uid="{00000000-0004-0000-0000-000070000000}"/>
    <hyperlink ref="A110" location="RAS!A1" display="Raider Aerospace Society" xr:uid="{00000000-0004-0000-0000-000071000000}"/>
    <hyperlink ref="A15" location="AMWA!A1" display="American Medical Women's Association" xr:uid="{00000000-0004-0000-0000-000072000000}"/>
    <hyperlink ref="A17" location="ASCE!A1" display="American Society of Civil Engineers" xr:uid="{00000000-0004-0000-0000-000073000000}"/>
    <hyperlink ref="A21" location="ArmyROTC!A1" display="Army ROTC " xr:uid="{00000000-0004-0000-0000-000074000000}"/>
    <hyperlink ref="A26" location="'AsscChineseStud&amp;Scholars'!A1" display="Association of Chinese Students &amp; Scholars" xr:uid="{00000000-0004-0000-0000-000075000000}"/>
    <hyperlink ref="A88" location="MenofGod!A1" display="Men of God" xr:uid="{00000000-0004-0000-0000-000076000000}"/>
    <hyperlink ref="A42" location="Christians!A1" display="Christians at Tech" xr:uid="{00000000-0004-0000-0000-000077000000}"/>
    <hyperlink ref="A38" location="CA!A1" display="Chi Alpha" xr:uid="{00000000-0004-0000-0000-000078000000}"/>
    <hyperlink ref="A24" location="ACM!A1" display="Association for Computing Machinery" xr:uid="{00000000-0004-0000-0000-000079000000}"/>
    <hyperlink ref="A162" location="'STEM LEAF'!A1" display="The STEM &amp; Leaf Corp" xr:uid="{00000000-0004-0000-0000-00007A000000}"/>
    <hyperlink ref="A62" location="HSA!A1" display="Habesha Student's Association" xr:uid="{00000000-0004-0000-0000-00007B000000}"/>
    <hyperlink ref="A63" location="HSS!A1" display="Hispanic Student Society " xr:uid="{00000000-0004-0000-0000-00007C000000}"/>
    <hyperlink ref="A43" location="HHMISSO!A1" display="Howard Hughes Medical Institute Scholar Service Organization" xr:uid="{00000000-0004-0000-0000-00007D000000}"/>
    <hyperlink ref="A77" location="KEYOP!A1" display="Knowledge Empowering You Outreach Program" xr:uid="{00000000-0004-0000-0000-00007E000000}"/>
    <hyperlink ref="A126" location="SPWLA!A1" display="Society of Petrophysicists &amp; Well Log Analysts" xr:uid="{00000000-0004-0000-0000-00007F000000}"/>
    <hyperlink ref="A101" location="NSA!A1" display="Nepal Students Association" xr:uid="{00000000-0004-0000-0000-000080000000}"/>
    <hyperlink ref="A108" location="PYQ!A1" display="Pretty Young Queens" xr:uid="{00000000-0004-0000-0000-000081000000}"/>
    <hyperlink ref="A148" location="TechHorn!A1" display="Tech Horn Society" xr:uid="{00000000-0004-0000-0000-000082000000}"/>
    <hyperlink ref="A112" location="RaidersRenew!A1" display="Raiders for Renewables" xr:uid="{00000000-0004-0000-0000-000083000000}"/>
    <hyperlink ref="A46" location="CommStudies!A1" display="Communication Studies Society" xr:uid="{00000000-0004-0000-0000-000084000000}"/>
    <hyperlink ref="A119" location="SIE!A1" display="Sigma Iota Epsilon" xr:uid="{00000000-0004-0000-0000-000085000000}"/>
    <hyperlink ref="A130" location="SAND!A1" display="Student Academy for Nutrition &amp; Dietetics" xr:uid="{00000000-0004-0000-0000-000086000000}"/>
    <hyperlink ref="A102" location="Persian!A1" display="Persian Student Association" xr:uid="{00000000-0004-0000-0000-000087000000}"/>
    <hyperlink ref="A73" location="ItsOnUS!A1" display="It's On Us" xr:uid="{00000000-0004-0000-0000-000088000000}"/>
    <hyperlink ref="A120" location="SkyRaiders!A1" display="SkyRaiders" xr:uid="{00000000-0004-0000-0000-000089000000}"/>
    <hyperlink ref="A123" location="SEP!A1" display="Society of Environmental Professionals" xr:uid="{00000000-0004-0000-0000-00008A000000}"/>
    <hyperlink ref="A80" location="'LBK Youth'!A1" display="Lubbock Youth Outreach" xr:uid="{00000000-0004-0000-0000-00008B000000}"/>
    <hyperlink ref="A142" location="TechDucks!A1" display="Tech Ducks Unlimited" xr:uid="{00000000-0004-0000-0000-00008C000000}"/>
    <hyperlink ref="A144" location="Feral!A1" display="Tech Feral Cat Coalition" xr:uid="{00000000-0004-0000-0000-00008D000000}"/>
    <hyperlink ref="A121" location="TechHRMS!A1" display="Texas Tech Society for Human Resource Management" xr:uid="{00000000-0004-0000-0000-00008E000000}"/>
    <hyperlink ref="A166" location="Veterans!A1" display="Veterans Association at Texas Tech" xr:uid="{00000000-0004-0000-0000-00008F000000}"/>
    <hyperlink ref="A93" location="MortarBoard!A1" display="Mortar Board" xr:uid="{00000000-0004-0000-0000-000090000000}"/>
    <hyperlink ref="A32" location="BSA!A1" display="Black Student Association" xr:uid="{00000000-0004-0000-0000-000091000000}"/>
    <hyperlink ref="A76" location="KSMDA!A1" display="Kinesiology &amp; Sport Management Dept. Ambassadors" xr:uid="{00000000-0004-0000-0000-000092000000}"/>
    <hyperlink ref="A154" location="TechPreOcc!A1" display="Tech Pre-Occupational Therapy Club" xr:uid="{00000000-0004-0000-0000-000093000000}"/>
    <hyperlink ref="A176" location="Youth!A1" display="Youth Mappers" xr:uid="{00000000-0004-0000-0000-000094000000}"/>
    <hyperlink ref="A105" location="PTKAA!A1" display="Phi Theta Kappa Alumni Association" xr:uid="{00000000-0004-0000-0000-000095000000}"/>
    <hyperlink ref="A161" location="Quill!A1" display="The Quill" xr:uid="{00000000-0004-0000-0000-000096000000}"/>
    <hyperlink ref="A151" location="Kahaani!A1" display="Tech Kahaani Bollywood Dance Team" xr:uid="{00000000-0004-0000-0000-000097000000}"/>
    <hyperlink ref="A170" location="Wish!A1" display="WishMakers on Campus" xr:uid="{00000000-0004-0000-0000-000098000000}"/>
    <hyperlink ref="A178" location="Cont!A1" display="Contingency " xr:uid="{00000000-0004-0000-0000-000099000000}"/>
    <hyperlink ref="A177" location="Misc!A1" display="Miscellaneous" xr:uid="{00000000-0004-0000-0000-00009A000000}"/>
    <hyperlink ref="A12" location="AAPG!A1" display="American Association of Petroleum Geologists" xr:uid="{00000000-0004-0000-0000-00009B000000}"/>
    <hyperlink ref="A86" location="MSAQBT!A1" display="Meat Science Academic Quiz Bowl Team" xr:uid="{00000000-0004-0000-0000-00009C000000}"/>
    <hyperlink ref="A20" location="AFSAQC!A1" display="Animal &amp; Food Science Academic Quadrathlon Club" xr:uid="{00000000-0004-0000-0000-00009D000000}"/>
    <hyperlink ref="A82" location="'Made n Cote'!A1" display="Made in Cote d'Ivoire" xr:uid="{00000000-0004-0000-0000-00009E000000}"/>
    <hyperlink ref="A30" location="BB!A1" display="Bayless Board" xr:uid="{00000000-0004-0000-0000-00009F000000}"/>
    <hyperlink ref="A91" location="MANRRS!A1" display="Minorities in Agriculture Natural Resource and Related Sciences" xr:uid="{00000000-0004-0000-0000-0000A0000000}"/>
    <hyperlink ref="A51" location="EtaSigDelta!A1" display="Eta Sigma Delta International Hospitality Management Society" xr:uid="{00000000-0004-0000-0000-0000A1000000}"/>
    <hyperlink ref="A67" location="IEEE!A1" display="Institute of Electrical &amp; Electronics Engineers" xr:uid="{00000000-0004-0000-0000-0000A2000000}"/>
    <hyperlink ref="A113" location="Raiderthon!A1" display="RaiderThon - Dance Marathon" xr:uid="{00000000-0004-0000-0000-0000A3000000}"/>
    <hyperlink ref="A147" location="TechGolf!A1" display="Tech Golf Club" xr:uid="{00000000-0004-0000-0000-0000A4000000}"/>
    <hyperlink ref="A132" location="SASLA!A1" display="Student American Society of Landscape Architects" xr:uid="{00000000-0004-0000-0000-0000A5000000}"/>
    <hyperlink ref="A111" location="RaiderSailing!A1" display="Raider Sailing" xr:uid="{1731723C-1363-4862-AF36-F1F08AF2109E}"/>
    <hyperlink ref="A127" location="Plastics!A1" display="Society of Plastics Engineers" xr:uid="{35C98A00-966D-4560-99C0-BC716AF5179A}"/>
    <hyperlink ref="A133" location="Wildlife!A1" display="Student Chapter of the Wildlife Society (combined from Range, Wildlife &amp; Fisheries and Society for Conservation Biology)" xr:uid="{68682EC6-BDA8-42E9-8B09-A8B34F8A67E3}"/>
    <hyperlink ref="A135" location="StudyAbroad!A1" display="Study Abroad Peer Advisors" xr:uid="{DCAB06EC-B104-4522-9143-D5217389F4C0}"/>
    <hyperlink ref="A137" location="TAF!A1" display="Tech Advertising Federation" xr:uid="{F441E78B-798A-4608-A012-4299E30CFD3E}"/>
    <hyperlink ref="A150" location="Italian!A1" display="Tech Italian Student Association" xr:uid="{0FC7526A-16FE-4CF5-83AC-7E195CA56505}"/>
    <hyperlink ref="A10" location="AADE!A1" display="American Association of Drilling Engineers" xr:uid="{E9B750DD-9FF4-4774-8438-DDD94DEE9F6A}"/>
    <hyperlink ref="A16" location="APWA!A1" display="American Public Works Association" xr:uid="{89CAC979-5351-4805-B092-C68E6401B013}"/>
  </hyperlinks>
  <pageMargins left="0" right="0" top="0" bottom="0" header="0.5" footer="0.5"/>
  <pageSetup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1"/>
  <sheetViews>
    <sheetView workbookViewId="0">
      <selection activeCell="C26" sqref="C2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Orgs'!B13</f>
        <v>1100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F11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42</v>
      </c>
    </row>
    <row r="5" spans="1:6" ht="15.75" customHeight="1" x14ac:dyDescent="0.25">
      <c r="A5" s="4" t="s">
        <v>1</v>
      </c>
      <c r="B5" s="2">
        <f>'Total Orgs'!B104</f>
        <v>1800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165</v>
      </c>
      <c r="D7" s="15"/>
      <c r="E7" s="15"/>
      <c r="F7" s="15"/>
    </row>
    <row r="8" spans="1:6" x14ac:dyDescent="0.25">
      <c r="A8" s="4" t="s">
        <v>3</v>
      </c>
      <c r="B8" s="2">
        <f>SUM(B12:B101)</f>
        <v>0</v>
      </c>
      <c r="D8" s="15"/>
      <c r="E8" s="15"/>
      <c r="F8" s="15"/>
    </row>
    <row r="9" spans="1:6" x14ac:dyDescent="0.25">
      <c r="A9" s="4" t="s">
        <v>4</v>
      </c>
      <c r="B9" s="2">
        <f>SUM(B5+B6-B8)</f>
        <v>1800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350</v>
      </c>
    </row>
    <row r="5" spans="1:3" x14ac:dyDescent="0.25">
      <c r="A5" s="4" t="s">
        <v>1</v>
      </c>
      <c r="B5" s="2">
        <f>'Total Orgs'!B105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theme="1"/>
  </sheetPr>
  <dimension ref="A1:C19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168</v>
      </c>
    </row>
    <row r="5" spans="1:3" x14ac:dyDescent="0.25">
      <c r="A5" s="4" t="s">
        <v>1</v>
      </c>
      <c r="B5" s="2">
        <f>'Total Orgs'!B106</f>
        <v>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C00000"/>
  </sheetPr>
  <dimension ref="A1:C11"/>
  <sheetViews>
    <sheetView topLeftCell="A5" workbookViewId="0">
      <selection activeCell="A12" sqref="A12:D3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Orgs'!B107</f>
        <v>2000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900-00000000000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1"/>
  </sheetPr>
  <dimension ref="A1:C13"/>
  <sheetViews>
    <sheetView workbookViewId="0"/>
  </sheetViews>
  <sheetFormatPr defaultRowHeight="15.75" x14ac:dyDescent="0.25"/>
  <cols>
    <col min="1" max="1" width="18.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316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Orgs'!B108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3" spans="1:3" x14ac:dyDescent="0.25">
      <c r="C13" s="16"/>
    </row>
  </sheetData>
  <hyperlinks>
    <hyperlink ref="A1" location="'Total Orgs'!A1" display="Total Organizations" xr:uid="{00000000-0004-0000-5A00-000000000000}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351</v>
      </c>
    </row>
    <row r="5" spans="1:3" x14ac:dyDescent="0.25">
      <c r="A5" s="4" t="s">
        <v>1</v>
      </c>
      <c r="B5" s="2">
        <f>'Total Orgs'!B109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600-00000000000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282</v>
      </c>
    </row>
    <row r="5" spans="1:3" x14ac:dyDescent="0.25">
      <c r="A5" s="4" t="s">
        <v>1</v>
      </c>
      <c r="B5" s="2">
        <f>'Total Orgs'!B110</f>
        <v>470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B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317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Orgs'!B112</f>
        <v>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C00-000000000000}"/>
  </hyperlinks>
  <pageMargins left="0.7" right="0.7" top="0.75" bottom="0.7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83CF-BA8B-4832-9C33-1A2419D73598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352</v>
      </c>
    </row>
    <row r="5" spans="1:3" x14ac:dyDescent="0.25">
      <c r="A5" s="4" t="s">
        <v>1</v>
      </c>
      <c r="B5" s="2">
        <f>'Total Orgs'!B111</f>
        <v>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CBDF00A1-474D-409F-A36B-A913F6F3A40D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284</v>
      </c>
    </row>
    <row r="5" spans="1:3" x14ac:dyDescent="0.25">
      <c r="A5" s="4" t="s">
        <v>1</v>
      </c>
      <c r="B5" s="2">
        <f>'Total Orgs'!B113</f>
        <v>880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880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22"/>
  <sheetViews>
    <sheetView workbookViewId="0">
      <selection activeCell="C32" sqref="C3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Orgs'!B14</f>
        <v>4200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4200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2" spans="1:3" s="23" customFormat="1" x14ac:dyDescent="0.25">
      <c r="A22" s="13"/>
      <c r="B22" s="14"/>
      <c r="C22" s="15"/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1"/>
  </sheetPr>
  <dimension ref="A1:C16"/>
  <sheetViews>
    <sheetView workbookViewId="0">
      <selection activeCell="A12" sqref="A12:C25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Orgs'!B114</f>
        <v>2400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2400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7" customFormat="1" x14ac:dyDescent="0.25">
      <c r="A16" s="63"/>
      <c r="B16" s="64"/>
      <c r="C16" s="28"/>
    </row>
  </sheetData>
  <hyperlinks>
    <hyperlink ref="A1" location="'Total Orgs'!A1" display="Total Organizations" xr:uid="{00000000-0004-0000-5E00-000000000000}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286</v>
      </c>
    </row>
    <row r="5" spans="1:3" x14ac:dyDescent="0.25">
      <c r="A5" s="4" t="s">
        <v>1</v>
      </c>
      <c r="B5" s="2">
        <f>'Total Orgs'!B115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319</v>
      </c>
    </row>
    <row r="5" spans="1:3" x14ac:dyDescent="0.25">
      <c r="A5" s="4" t="s">
        <v>1</v>
      </c>
      <c r="B5" s="2">
        <f>'Total Orgs'!B116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100-000000000000}"/>
  </hyperlinks>
  <pageMargins left="0.75" right="0.75" top="1" bottom="1" header="0.5" footer="0.5"/>
  <pageSetup orientation="portrait" horizontalDpi="4294967292" verticalDpi="4294967292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C00000"/>
  </sheetPr>
  <dimension ref="A1:C11"/>
  <sheetViews>
    <sheetView workbookViewId="0">
      <selection activeCell="A12" sqref="A12:C2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46</v>
      </c>
    </row>
    <row r="5" spans="1:3" x14ac:dyDescent="0.25">
      <c r="A5" s="4" t="s">
        <v>1</v>
      </c>
      <c r="B5" s="2">
        <f>'Total Orgs'!B117</f>
        <v>1200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300-000000000000}"/>
  </hyperlinks>
  <pageMargins left="0.75" right="0.75" top="1" bottom="1" header="0.5" footer="0.5"/>
  <pageSetup orientation="portrait" horizontalDpi="4294967292" verticalDpi="4294967292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theme="1"/>
  </sheetPr>
  <dimension ref="A1:G11"/>
  <sheetViews>
    <sheetView workbookViewId="0">
      <selection activeCell="A12" sqref="A12:D2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80</v>
      </c>
    </row>
    <row r="5" spans="1:7" x14ac:dyDescent="0.25">
      <c r="A5" s="4" t="s">
        <v>1</v>
      </c>
      <c r="B5" s="2">
        <f>'Total Orgs'!B118</f>
        <v>4250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165</v>
      </c>
      <c r="E7" s="10"/>
      <c r="F7" s="10"/>
      <c r="G7" s="10"/>
    </row>
    <row r="8" spans="1:7" x14ac:dyDescent="0.25">
      <c r="A8" s="4" t="s">
        <v>3</v>
      </c>
      <c r="B8" s="2">
        <f>SUM(B12:B102)</f>
        <v>0</v>
      </c>
      <c r="E8" s="10"/>
      <c r="F8" s="10"/>
      <c r="G8" s="10"/>
    </row>
    <row r="9" spans="1:7" x14ac:dyDescent="0.25">
      <c r="A9" s="4" t="s">
        <v>4</v>
      </c>
      <c r="B9" s="2">
        <f>SUM(B5+B6-B8)</f>
        <v>4250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C00000"/>
  </sheetPr>
  <dimension ref="A1:C35"/>
  <sheetViews>
    <sheetView workbookViewId="0">
      <selection activeCell="A12" sqref="A12:C18"/>
    </sheetView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95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Orgs'!B119</f>
        <v>360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360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2"/>
    </row>
    <row r="13" spans="1:3" x14ac:dyDescent="0.25">
      <c r="A13" s="32"/>
    </row>
    <row r="14" spans="1:3" x14ac:dyDescent="0.25">
      <c r="A14" s="32"/>
    </row>
    <row r="15" spans="1:3" x14ac:dyDescent="0.25">
      <c r="A15" s="32"/>
    </row>
    <row r="16" spans="1:3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</sheetData>
  <hyperlinks>
    <hyperlink ref="A1" location="'Total Orgs'!A1" display="Total Organizations" xr:uid="{00000000-0004-0000-65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theme="1"/>
  </sheetPr>
  <dimension ref="A1:L39"/>
  <sheetViews>
    <sheetView workbookViewId="0">
      <selection activeCell="A12" sqref="A12:C13"/>
    </sheetView>
  </sheetViews>
  <sheetFormatPr defaultRowHeight="15.75" x14ac:dyDescent="0.25"/>
  <cols>
    <col min="1" max="1" width="17.375" customWidth="1"/>
    <col min="3" max="3" width="29.7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str">
        <f>'Total Orgs'!A1</f>
        <v>Budget 2019-2020</v>
      </c>
      <c r="D1" s="164" t="s">
        <v>255</v>
      </c>
      <c r="E1" s="165"/>
      <c r="F1" s="66"/>
      <c r="G1" s="71" t="s">
        <v>251</v>
      </c>
      <c r="H1" s="67" t="s">
        <v>252</v>
      </c>
      <c r="I1" s="67"/>
      <c r="J1" s="67"/>
      <c r="K1" s="67"/>
      <c r="L1" s="65"/>
    </row>
    <row r="2" spans="1:12" x14ac:dyDescent="0.25">
      <c r="A2" s="5"/>
      <c r="B2" s="2"/>
      <c r="D2" s="166">
        <v>43152</v>
      </c>
      <c r="E2" s="167"/>
      <c r="F2" s="68"/>
      <c r="G2" s="72" t="s">
        <v>254</v>
      </c>
      <c r="H2" s="69" t="s">
        <v>253</v>
      </c>
      <c r="I2" s="69"/>
      <c r="J2" s="69"/>
      <c r="K2" s="69"/>
      <c r="L2" s="70"/>
    </row>
    <row r="3" spans="1:12" x14ac:dyDescent="0.25">
      <c r="A3" s="6" t="s">
        <v>101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Orgs'!B120</f>
        <v>2500</v>
      </c>
      <c r="D5" s="169" t="s">
        <v>203</v>
      </c>
      <c r="E5" s="169"/>
      <c r="F5" s="169"/>
      <c r="G5" s="169"/>
    </row>
    <row r="6" spans="1:12" x14ac:dyDescent="0.25">
      <c r="A6" s="4" t="s">
        <v>2</v>
      </c>
      <c r="B6" s="2"/>
      <c r="D6" s="169"/>
      <c r="E6" s="169"/>
      <c r="F6" s="169"/>
      <c r="G6" s="169"/>
    </row>
    <row r="7" spans="1:12" x14ac:dyDescent="0.25">
      <c r="A7" s="4" t="s">
        <v>165</v>
      </c>
      <c r="B7" s="2"/>
      <c r="D7" s="169"/>
      <c r="E7" s="169"/>
      <c r="F7" s="169"/>
      <c r="G7" s="169"/>
    </row>
    <row r="8" spans="1:12" x14ac:dyDescent="0.25">
      <c r="A8" s="4" t="s">
        <v>3</v>
      </c>
      <c r="B8" s="2">
        <f>SUM(B12:B103)</f>
        <v>0</v>
      </c>
      <c r="D8" s="44"/>
      <c r="E8" s="44"/>
      <c r="F8" s="44"/>
      <c r="G8" s="44"/>
    </row>
    <row r="9" spans="1:12" x14ac:dyDescent="0.25">
      <c r="A9" s="4" t="s">
        <v>4</v>
      </c>
      <c r="B9" s="2">
        <f>SUM(B5+B6-B8)</f>
        <v>2500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/>
    </row>
    <row r="15" spans="1:12" x14ac:dyDescent="0.25">
      <c r="A15" s="4"/>
    </row>
    <row r="17" spans="1:3" x14ac:dyDescent="0.25">
      <c r="A17" s="32"/>
    </row>
    <row r="18" spans="1:3" s="15" customFormat="1" x14ac:dyDescent="0.25">
      <c r="A18" s="118"/>
    </row>
    <row r="19" spans="1:3" s="15" customFormat="1" x14ac:dyDescent="0.25">
      <c r="A19" s="118"/>
    </row>
    <row r="20" spans="1:3" s="23" customFormat="1" x14ac:dyDescent="0.25">
      <c r="A20" s="43"/>
      <c r="C20" s="15"/>
    </row>
    <row r="21" spans="1:3" x14ac:dyDescent="0.25">
      <c r="A21" s="32"/>
      <c r="C21" s="15"/>
    </row>
    <row r="22" spans="1:3" x14ac:dyDescent="0.25">
      <c r="A22" s="32"/>
      <c r="C22" s="15"/>
    </row>
    <row r="23" spans="1:3" x14ac:dyDescent="0.25">
      <c r="A23" s="32"/>
      <c r="C23" s="15"/>
    </row>
    <row r="24" spans="1:3" x14ac:dyDescent="0.25">
      <c r="A24" s="32"/>
      <c r="C24" s="15"/>
    </row>
    <row r="25" spans="1:3" x14ac:dyDescent="0.25">
      <c r="A25" s="32"/>
      <c r="C25" s="15"/>
    </row>
    <row r="26" spans="1:3" x14ac:dyDescent="0.25">
      <c r="A26" s="32"/>
    </row>
    <row r="27" spans="1:3" x14ac:dyDescent="0.25">
      <c r="A27" s="32"/>
    </row>
    <row r="28" spans="1:3" x14ac:dyDescent="0.25">
      <c r="A28" s="32"/>
      <c r="C28" s="10"/>
    </row>
    <row r="29" spans="1:3" x14ac:dyDescent="0.25">
      <c r="A29" s="32"/>
    </row>
    <row r="30" spans="1:3" x14ac:dyDescent="0.25">
      <c r="A30" s="32"/>
      <c r="C30" s="10"/>
    </row>
    <row r="31" spans="1:3" x14ac:dyDescent="0.25">
      <c r="A31" s="32"/>
    </row>
    <row r="32" spans="1:3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</sheetData>
  <mergeCells count="3">
    <mergeCell ref="D5:G7"/>
    <mergeCell ref="D1:E1"/>
    <mergeCell ref="D2:E2"/>
  </mergeCells>
  <hyperlinks>
    <hyperlink ref="A1" location="'Total Orgs'!A1" display="Total Organizations" xr:uid="{00000000-0004-0000-6700-000000000000}"/>
  </hyperlink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Orgs'!B122</f>
        <v>700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21"/>
  <sheetViews>
    <sheetView workbookViewId="0">
      <selection activeCell="A12" sqref="A12:D16"/>
    </sheetView>
  </sheetViews>
  <sheetFormatPr defaultRowHeight="15.75" x14ac:dyDescent="0.25"/>
  <cols>
    <col min="1" max="1" width="18.25" customWidth="1"/>
    <col min="2" max="2" width="9" style="2"/>
    <col min="3" max="3" width="30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97</v>
      </c>
    </row>
    <row r="4" spans="1:3" x14ac:dyDescent="0.25">
      <c r="A4" s="4"/>
    </row>
    <row r="5" spans="1:3" x14ac:dyDescent="0.25">
      <c r="A5" s="4" t="s">
        <v>1</v>
      </c>
      <c r="B5" s="2">
        <f>'Total Orgs'!B123</f>
        <v>250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9"/>
    </row>
    <row r="18" spans="1:3" x14ac:dyDescent="0.25">
      <c r="A18" s="4"/>
    </row>
    <row r="21" spans="1:3" s="23" customFormat="1" x14ac:dyDescent="0.25">
      <c r="A21" s="42"/>
      <c r="B21" s="14"/>
      <c r="C21" s="15"/>
    </row>
  </sheetData>
  <hyperlinks>
    <hyperlink ref="A1" location="'Total Orgs'!A1" display="Total Organizations" xr:uid="{00000000-0004-0000-6900-000000000000}"/>
  </hyperlinks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C00000"/>
  </sheetPr>
  <dimension ref="A1:C24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Orgs'!B124</f>
        <v>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6A00-000000000000}"/>
  </hyperlink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C18"/>
  <sheetViews>
    <sheetView workbookViewId="0">
      <selection activeCell="C23" sqref="C23"/>
    </sheetView>
  </sheetViews>
  <sheetFormatPr defaultRowHeight="15.75" x14ac:dyDescent="0.25"/>
  <cols>
    <col min="1" max="1" width="21" customWidth="1"/>
    <col min="2" max="2" width="10.25" customWidth="1"/>
    <col min="3" max="3" width="32.3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106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</f>
        <v>700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700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5" spans="1:3" s="23" customFormat="1" x14ac:dyDescent="0.25">
      <c r="A15" s="42"/>
      <c r="C15" s="15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</sheetData>
  <hyperlinks>
    <hyperlink ref="A1" location="'Total Orgs'!A1" display="Total Organizations" xr:uid="{00000000-0004-0000-0A00-000000000000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1"/>
  </sheetPr>
  <dimension ref="A1:F32"/>
  <sheetViews>
    <sheetView workbookViewId="0">
      <selection activeCell="B6" sqref="B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50</v>
      </c>
    </row>
    <row r="5" spans="1:6" x14ac:dyDescent="0.25">
      <c r="A5" s="4" t="s">
        <v>1</v>
      </c>
      <c r="B5" s="2">
        <f>'Total Orgs'!B125</f>
        <v>15000</v>
      </c>
    </row>
    <row r="6" spans="1:6" x14ac:dyDescent="0.25">
      <c r="A6" s="4" t="s">
        <v>2</v>
      </c>
    </row>
    <row r="7" spans="1:6" x14ac:dyDescent="0.25">
      <c r="A7" s="4" t="s">
        <v>165</v>
      </c>
    </row>
    <row r="8" spans="1:6" x14ac:dyDescent="0.25">
      <c r="A8" s="4" t="s">
        <v>3</v>
      </c>
      <c r="B8" s="2">
        <f>SUM(B12:B106)</f>
        <v>0</v>
      </c>
    </row>
    <row r="9" spans="1:6" x14ac:dyDescent="0.25">
      <c r="A9" s="4" t="s">
        <v>4</v>
      </c>
      <c r="B9" s="2">
        <f>SUM(B5+B6-B8)</f>
        <v>15000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3"/>
      <c r="B12" s="14"/>
      <c r="C12" s="15"/>
    </row>
    <row r="13" spans="1:6" x14ac:dyDescent="0.25">
      <c r="D13" s="23"/>
      <c r="E13" s="23"/>
      <c r="F13" s="23"/>
    </row>
    <row r="14" spans="1:6" x14ac:dyDescent="0.25">
      <c r="D14" s="23"/>
      <c r="E14" s="23"/>
      <c r="F14" s="23"/>
    </row>
    <row r="15" spans="1:6" x14ac:dyDescent="0.25">
      <c r="D15" s="23"/>
      <c r="E15" s="23"/>
      <c r="F15" s="23"/>
    </row>
    <row r="16" spans="1:6" x14ac:dyDescent="0.25">
      <c r="D16" s="23"/>
      <c r="E16" s="23"/>
      <c r="F16" s="23"/>
    </row>
    <row r="17" spans="1:6" x14ac:dyDescent="0.25">
      <c r="D17" s="23"/>
      <c r="E17" s="23"/>
      <c r="F17" s="23"/>
    </row>
    <row r="19" spans="1:6" s="23" customFormat="1" x14ac:dyDescent="0.25">
      <c r="A19" s="13"/>
      <c r="B19" s="14"/>
      <c r="C19" s="15"/>
    </row>
    <row r="20" spans="1:6" x14ac:dyDescent="0.25">
      <c r="D20" s="23"/>
      <c r="E20" s="23"/>
      <c r="F20" s="23"/>
    </row>
    <row r="21" spans="1:6" x14ac:dyDescent="0.25">
      <c r="D21" s="23"/>
      <c r="E21" s="23"/>
      <c r="F21" s="23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6B00-000000000000}"/>
  </hyperlinks>
  <pageMargins left="0.75" right="0.75" top="1" bottom="1" header="0.5" footer="0.5"/>
  <pageSetup orientation="portrait" horizontalDpi="4294967292" verticalDpi="4294967292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G11"/>
  <sheetViews>
    <sheetView workbookViewId="0">
      <selection activeCell="A12" sqref="A12:C4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237</v>
      </c>
      <c r="D3" s="31" t="s">
        <v>300</v>
      </c>
      <c r="E3" s="31"/>
      <c r="F3" s="31"/>
      <c r="G3" s="31"/>
    </row>
    <row r="5" spans="1:7" x14ac:dyDescent="0.25">
      <c r="A5" s="4" t="s">
        <v>1</v>
      </c>
      <c r="B5" s="2">
        <f>'Total Orgs'!B126</f>
        <v>3000</v>
      </c>
    </row>
    <row r="6" spans="1:7" x14ac:dyDescent="0.25">
      <c r="A6" s="4" t="s">
        <v>2</v>
      </c>
    </row>
    <row r="7" spans="1:7" x14ac:dyDescent="0.25">
      <c r="A7" s="4" t="s">
        <v>165</v>
      </c>
    </row>
    <row r="8" spans="1:7" x14ac:dyDescent="0.25">
      <c r="A8" s="4" t="s">
        <v>3</v>
      </c>
      <c r="B8" s="2">
        <f>SUM(B12:B101)</f>
        <v>0</v>
      </c>
    </row>
    <row r="9" spans="1:7" x14ac:dyDescent="0.25">
      <c r="A9" s="4" t="s">
        <v>4</v>
      </c>
      <c r="B9" s="2">
        <f>SUM(B5+B6-B8)</f>
        <v>3000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  <pageSetup orientation="portrait" horizontalDpi="4294967292" verticalDpi="4294967292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B678-B76A-4220-AF39-82566572B926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51" customWidth="1"/>
    <col min="2" max="2" width="12" style="20" customWidth="1"/>
    <col min="3" max="3" width="43.375" style="21" customWidth="1"/>
    <col min="4" max="16384" width="11" style="21"/>
  </cols>
  <sheetData>
    <row r="1" spans="1:3" x14ac:dyDescent="0.25">
      <c r="A1" s="138" t="s">
        <v>0</v>
      </c>
      <c r="C1" s="1" t="str">
        <f>'Total Orgs'!A1</f>
        <v>Budget 2019-2020</v>
      </c>
    </row>
    <row r="2" spans="1:3" x14ac:dyDescent="0.25">
      <c r="A2" s="138"/>
    </row>
    <row r="3" spans="1:3" x14ac:dyDescent="0.25">
      <c r="A3" s="6" t="s">
        <v>353</v>
      </c>
    </row>
    <row r="5" spans="1:3" x14ac:dyDescent="0.25">
      <c r="A5" s="51" t="s">
        <v>1</v>
      </c>
      <c r="B5" s="20">
        <f>'Total Orgs'!B128</f>
        <v>7000</v>
      </c>
    </row>
    <row r="6" spans="1:3" x14ac:dyDescent="0.25">
      <c r="A6" s="51" t="s">
        <v>2</v>
      </c>
    </row>
    <row r="7" spans="1:3" x14ac:dyDescent="0.25">
      <c r="A7" s="51" t="s">
        <v>165</v>
      </c>
    </row>
    <row r="8" spans="1:3" x14ac:dyDescent="0.25">
      <c r="A8" s="51" t="s">
        <v>3</v>
      </c>
      <c r="B8" s="20">
        <f>SUM(B12:B115)</f>
        <v>0</v>
      </c>
    </row>
    <row r="9" spans="1:3" x14ac:dyDescent="0.25">
      <c r="A9" s="51" t="s">
        <v>4</v>
      </c>
      <c r="B9" s="20">
        <f>SUM(B5+B6-B8)</f>
        <v>7000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38" spans="1:3" x14ac:dyDescent="0.25">
      <c r="A38" s="52"/>
      <c r="B38" s="21"/>
    </row>
    <row r="39" spans="1:3" x14ac:dyDescent="0.25">
      <c r="B39" s="139"/>
    </row>
    <row r="40" spans="1:3" x14ac:dyDescent="0.25">
      <c r="B40" s="139"/>
    </row>
    <row r="41" spans="1:3" x14ac:dyDescent="0.25">
      <c r="B41" s="139"/>
    </row>
    <row r="42" spans="1:3" x14ac:dyDescent="0.25">
      <c r="B42" s="139"/>
    </row>
    <row r="43" spans="1:3" x14ac:dyDescent="0.25">
      <c r="B43" s="139"/>
    </row>
    <row r="48" spans="1:3" x14ac:dyDescent="0.25">
      <c r="C48" s="141"/>
    </row>
    <row r="55" spans="5:5" x14ac:dyDescent="0.25">
      <c r="E55" s="20"/>
    </row>
    <row r="67" spans="3:3" x14ac:dyDescent="0.25">
      <c r="C67" s="136"/>
    </row>
  </sheetData>
  <hyperlinks>
    <hyperlink ref="A1" location="'Total Orgs'!A1" display="Total Organizations" xr:uid="{830CA0AA-6322-45C8-B789-53AA4A8EC075}"/>
  </hyperlinks>
  <pageMargins left="0.75" right="0.75" top="1" bottom="1" header="0.5" footer="0.5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51" customWidth="1"/>
    <col min="2" max="2" width="12" style="20" customWidth="1"/>
    <col min="3" max="3" width="43.375" style="21" customWidth="1"/>
    <col min="4" max="16384" width="11" style="21"/>
  </cols>
  <sheetData>
    <row r="1" spans="1:3" x14ac:dyDescent="0.25">
      <c r="A1" s="138" t="s">
        <v>0</v>
      </c>
      <c r="C1" s="1" t="str">
        <f>'Total Orgs'!A1</f>
        <v>Budget 2019-2020</v>
      </c>
    </row>
    <row r="2" spans="1:3" x14ac:dyDescent="0.25">
      <c r="A2" s="138"/>
    </row>
    <row r="3" spans="1:3" x14ac:dyDescent="0.25">
      <c r="A3" s="6" t="s">
        <v>51</v>
      </c>
    </row>
    <row r="5" spans="1:3" x14ac:dyDescent="0.25">
      <c r="A5" s="51" t="s">
        <v>1</v>
      </c>
      <c r="B5" s="20">
        <f>'Total Orgs'!B128</f>
        <v>7000</v>
      </c>
    </row>
    <row r="6" spans="1:3" x14ac:dyDescent="0.25">
      <c r="A6" s="51" t="s">
        <v>2</v>
      </c>
    </row>
    <row r="7" spans="1:3" x14ac:dyDescent="0.25">
      <c r="A7" s="51" t="s">
        <v>165</v>
      </c>
    </row>
    <row r="8" spans="1:3" x14ac:dyDescent="0.25">
      <c r="A8" s="51" t="s">
        <v>3</v>
      </c>
      <c r="B8" s="20">
        <f>SUM(B12:B115)</f>
        <v>0</v>
      </c>
    </row>
    <row r="9" spans="1:3" x14ac:dyDescent="0.25">
      <c r="A9" s="51" t="s">
        <v>4</v>
      </c>
      <c r="B9" s="20">
        <f>SUM(B5+B6-B8)</f>
        <v>7000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38" spans="1:3" x14ac:dyDescent="0.25">
      <c r="A38" s="52"/>
      <c r="B38" s="21"/>
    </row>
    <row r="39" spans="1:3" x14ac:dyDescent="0.25">
      <c r="B39" s="139"/>
    </row>
    <row r="40" spans="1:3" x14ac:dyDescent="0.25">
      <c r="B40" s="139"/>
    </row>
    <row r="41" spans="1:3" x14ac:dyDescent="0.25">
      <c r="B41" s="139"/>
    </row>
    <row r="42" spans="1:3" x14ac:dyDescent="0.25">
      <c r="B42" s="139"/>
    </row>
    <row r="43" spans="1:3" x14ac:dyDescent="0.25">
      <c r="B43" s="139"/>
    </row>
    <row r="48" spans="1:3" x14ac:dyDescent="0.25">
      <c r="C48" s="141"/>
    </row>
    <row r="55" spans="5:5" x14ac:dyDescent="0.25">
      <c r="E55" s="20"/>
    </row>
    <row r="67" spans="3:3" x14ac:dyDescent="0.25">
      <c r="C67" s="136"/>
    </row>
  </sheetData>
  <hyperlinks>
    <hyperlink ref="A1" location="'Total Orgs'!A1" display="Total Organizations" xr:uid="{00000000-0004-0000-6D00-000000000000}"/>
  </hyperlinks>
  <pageMargins left="0.75" right="0.75" top="1" bottom="1" header="0.5" footer="0.5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theme="1"/>
  </sheetPr>
  <dimension ref="A1:E31"/>
  <sheetViews>
    <sheetView workbookViewId="0">
      <selection activeCell="A12" sqref="A12:C3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 t="str">
        <f>'Total Orgs'!A1</f>
        <v>Budget 2019-2020</v>
      </c>
    </row>
    <row r="2" spans="1:5" x14ac:dyDescent="0.25">
      <c r="A2" s="5"/>
    </row>
    <row r="3" spans="1:5" x14ac:dyDescent="0.25">
      <c r="A3" s="6" t="s">
        <v>52</v>
      </c>
    </row>
    <row r="5" spans="1:5" x14ac:dyDescent="0.25">
      <c r="A5" s="4" t="s">
        <v>1</v>
      </c>
      <c r="B5" s="2">
        <f>'Total Orgs'!B129</f>
        <v>5000</v>
      </c>
    </row>
    <row r="6" spans="1:5" x14ac:dyDescent="0.25">
      <c r="A6" s="4" t="s">
        <v>2</v>
      </c>
    </row>
    <row r="7" spans="1:5" x14ac:dyDescent="0.25">
      <c r="A7" s="4" t="s">
        <v>165</v>
      </c>
    </row>
    <row r="8" spans="1:5" x14ac:dyDescent="0.25">
      <c r="A8" s="4" t="s">
        <v>3</v>
      </c>
      <c r="B8" s="2">
        <f>SUM(B12:B104)</f>
        <v>0</v>
      </c>
    </row>
    <row r="9" spans="1:5" x14ac:dyDescent="0.25">
      <c r="A9" s="4" t="s">
        <v>4</v>
      </c>
      <c r="B9" s="2">
        <f>SUM(B5+B6-B8)</f>
        <v>5000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3" spans="1:5" x14ac:dyDescent="0.25">
      <c r="C13" s="4"/>
    </row>
    <row r="15" spans="1:5" x14ac:dyDescent="0.25">
      <c r="C15" s="4"/>
    </row>
    <row r="16" spans="1:5" x14ac:dyDescent="0.25">
      <c r="E16" s="2"/>
    </row>
    <row r="17" spans="3:5" x14ac:dyDescent="0.25">
      <c r="C17" s="4"/>
    </row>
    <row r="19" spans="3:5" x14ac:dyDescent="0.25">
      <c r="C19" s="4"/>
      <c r="E19" s="2"/>
    </row>
    <row r="21" spans="3:5" x14ac:dyDescent="0.25">
      <c r="C21" s="4"/>
    </row>
    <row r="23" spans="3:5" x14ac:dyDescent="0.25">
      <c r="C23" s="4"/>
    </row>
    <row r="25" spans="3:5" x14ac:dyDescent="0.25">
      <c r="C25" s="4"/>
    </row>
    <row r="27" spans="3:5" x14ac:dyDescent="0.25">
      <c r="C27" s="4"/>
    </row>
    <row r="29" spans="3:5" x14ac:dyDescent="0.25">
      <c r="C29" s="4"/>
    </row>
    <row r="31" spans="3:5" x14ac:dyDescent="0.25">
      <c r="C31" s="4"/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C00000"/>
  </sheetPr>
  <dimension ref="A1:C32"/>
  <sheetViews>
    <sheetView workbookViewId="0">
      <selection activeCell="A12" sqref="A12:C15"/>
    </sheetView>
  </sheetViews>
  <sheetFormatPr defaultRowHeight="15.75" x14ac:dyDescent="0.25"/>
  <cols>
    <col min="1" max="1" width="18.125" customWidth="1"/>
    <col min="3" max="3" width="30.8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170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Orgs'!B130</f>
        <v>680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680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9"/>
    </row>
    <row r="15" spans="1:3" x14ac:dyDescent="0.25">
      <c r="A15" s="4"/>
    </row>
    <row r="16" spans="1:3" x14ac:dyDescent="0.25">
      <c r="A16" s="29"/>
    </row>
    <row r="17" spans="1:3" s="57" customFormat="1" x14ac:dyDescent="0.25">
      <c r="A17" s="56"/>
      <c r="C17" s="28"/>
    </row>
    <row r="18" spans="1:3" x14ac:dyDescent="0.25">
      <c r="A18" s="4"/>
    </row>
    <row r="20" spans="1:3" x14ac:dyDescent="0.25">
      <c r="A20" s="29"/>
    </row>
    <row r="21" spans="1:3" x14ac:dyDescent="0.25">
      <c r="A21" s="4"/>
    </row>
    <row r="23" spans="1:3" x14ac:dyDescent="0.25">
      <c r="A23" s="29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7000-000000000000}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1"/>
  <sheetViews>
    <sheetView workbookViewId="0">
      <selection activeCell="A12" sqref="A12:D30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Orgs'!B131</f>
        <v>9500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9500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B2598-93B8-4B65-A27A-2A825F475112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355</v>
      </c>
    </row>
    <row r="5" spans="1:3" x14ac:dyDescent="0.25">
      <c r="A5" s="4" t="s">
        <v>1</v>
      </c>
      <c r="B5" s="2">
        <f>'Total Orgs'!B134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0B7B4AC-15A5-425B-8383-5FA0E1875334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287</v>
      </c>
    </row>
    <row r="5" spans="1:3" x14ac:dyDescent="0.25">
      <c r="A5" s="4" t="s">
        <v>1</v>
      </c>
      <c r="B5" s="2">
        <f>'Total Orgs'!B134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2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320</v>
      </c>
    </row>
    <row r="5" spans="1:3" x14ac:dyDescent="0.25">
      <c r="A5" s="4" t="s">
        <v>1</v>
      </c>
      <c r="B5" s="2">
        <f>'Total Orgs'!B132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3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540F1-E0A1-4F7C-A8B0-E3525B30F0EA}">
  <sheetPr>
    <tabColor rgb="FFC00000"/>
  </sheetPr>
  <dimension ref="A1:P38"/>
  <sheetViews>
    <sheetView workbookViewId="0"/>
  </sheetViews>
  <sheetFormatPr defaultRowHeight="15.75" x14ac:dyDescent="0.25"/>
  <cols>
    <col min="1" max="1" width="18.75" style="32" customWidth="1"/>
    <col min="3" max="3" width="29.5" customWidth="1"/>
  </cols>
  <sheetData>
    <row r="1" spans="1:16" x14ac:dyDescent="0.25">
      <c r="A1" s="38" t="s">
        <v>0</v>
      </c>
      <c r="B1" s="20"/>
      <c r="C1" s="1" t="str">
        <f>'Total Orgs'!A1</f>
        <v>Budget 2019-2020</v>
      </c>
      <c r="E1" s="172"/>
      <c r="F1" s="172"/>
      <c r="G1" s="173"/>
      <c r="H1" s="174"/>
      <c r="I1" s="175"/>
      <c r="J1" s="175"/>
      <c r="K1" s="175"/>
      <c r="L1" s="175"/>
      <c r="M1" s="175"/>
      <c r="N1" s="175"/>
      <c r="O1" s="175"/>
      <c r="P1" s="175"/>
    </row>
    <row r="2" spans="1:16" x14ac:dyDescent="0.25">
      <c r="A2" s="38"/>
      <c r="B2" s="20"/>
      <c r="C2" s="21"/>
      <c r="E2" s="176"/>
      <c r="F2" s="172"/>
      <c r="G2" s="173"/>
      <c r="H2" s="174"/>
      <c r="I2" s="175"/>
      <c r="J2" s="175"/>
      <c r="K2" s="175"/>
      <c r="L2" s="175"/>
      <c r="M2" s="175"/>
      <c r="N2" s="175"/>
      <c r="O2" s="175"/>
      <c r="P2" s="175"/>
    </row>
    <row r="3" spans="1:16" x14ac:dyDescent="0.25">
      <c r="A3" s="39" t="s">
        <v>360</v>
      </c>
      <c r="B3" s="20"/>
      <c r="C3" s="21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x14ac:dyDescent="0.25">
      <c r="A4" s="40"/>
      <c r="B4" s="20"/>
      <c r="C4" s="21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x14ac:dyDescent="0.25">
      <c r="A5" s="40" t="s">
        <v>1</v>
      </c>
      <c r="B5" s="20">
        <f>'Total Orgs'!B17</f>
        <v>7500</v>
      </c>
      <c r="C5" s="21"/>
    </row>
    <row r="6" spans="1:16" x14ac:dyDescent="0.25">
      <c r="A6" s="40" t="s">
        <v>2</v>
      </c>
      <c r="B6" s="20"/>
      <c r="C6" s="21"/>
    </row>
    <row r="7" spans="1:16" x14ac:dyDescent="0.25">
      <c r="A7" s="32" t="s">
        <v>165</v>
      </c>
      <c r="B7" s="20"/>
      <c r="C7" s="21"/>
    </row>
    <row r="8" spans="1:16" x14ac:dyDescent="0.25">
      <c r="A8" s="40" t="s">
        <v>3</v>
      </c>
      <c r="B8" s="20">
        <f>SUM(B12:B103)</f>
        <v>0</v>
      </c>
      <c r="C8" s="21"/>
    </row>
    <row r="9" spans="1:16" x14ac:dyDescent="0.25">
      <c r="A9" s="40" t="s">
        <v>4</v>
      </c>
      <c r="B9" s="20">
        <f>SUM(B5+B6-B8)</f>
        <v>7500</v>
      </c>
      <c r="C9" s="21"/>
    </row>
    <row r="10" spans="1:16" x14ac:dyDescent="0.25">
      <c r="A10" s="40"/>
      <c r="B10" s="20"/>
      <c r="C10" s="21"/>
    </row>
    <row r="11" spans="1:16" x14ac:dyDescent="0.25">
      <c r="A11" s="35" t="s">
        <v>5</v>
      </c>
      <c r="B11" s="3" t="s">
        <v>6</v>
      </c>
      <c r="C11" s="1" t="s">
        <v>7</v>
      </c>
    </row>
    <row r="12" spans="1:16" x14ac:dyDescent="0.25">
      <c r="A12" s="40"/>
      <c r="B12" s="21"/>
    </row>
    <row r="13" spans="1:16" x14ac:dyDescent="0.25">
      <c r="A13" s="40"/>
      <c r="B13" s="21"/>
    </row>
    <row r="14" spans="1:16" x14ac:dyDescent="0.25">
      <c r="A14" s="40"/>
      <c r="B14" s="21"/>
    </row>
    <row r="15" spans="1:16" x14ac:dyDescent="0.25">
      <c r="A15" s="40"/>
      <c r="B15" s="21"/>
    </row>
    <row r="16" spans="1:16" x14ac:dyDescent="0.25">
      <c r="A16" s="40"/>
      <c r="B16" s="21"/>
    </row>
    <row r="17" spans="1:3" s="23" customFormat="1" x14ac:dyDescent="0.25">
      <c r="A17" s="55"/>
      <c r="B17" s="54"/>
      <c r="C17" s="15"/>
    </row>
    <row r="18" spans="1:3" s="23" customFormat="1" x14ac:dyDescent="0.25">
      <c r="A18" s="55"/>
      <c r="B18" s="54"/>
      <c r="C18" s="15"/>
    </row>
    <row r="19" spans="1:3" s="23" customFormat="1" x14ac:dyDescent="0.25">
      <c r="A19" s="55"/>
      <c r="B19" s="54"/>
      <c r="C19" s="15"/>
    </row>
    <row r="20" spans="1:3" x14ac:dyDescent="0.25">
      <c r="A20" s="55"/>
      <c r="B20" s="54"/>
      <c r="C20" s="15"/>
    </row>
    <row r="21" spans="1:3" x14ac:dyDescent="0.25">
      <c r="A21" s="40"/>
      <c r="B21" s="23"/>
      <c r="C21" s="15"/>
    </row>
    <row r="22" spans="1:3" x14ac:dyDescent="0.25">
      <c r="A22" s="40"/>
      <c r="B22" s="21"/>
      <c r="C22" s="15"/>
    </row>
    <row r="23" spans="1:3" x14ac:dyDescent="0.25">
      <c r="A23" s="40"/>
      <c r="B23" s="21"/>
      <c r="C23" s="15"/>
    </row>
    <row r="24" spans="1:3" s="23" customFormat="1" x14ac:dyDescent="0.25">
      <c r="A24" s="55"/>
      <c r="C24" s="15"/>
    </row>
    <row r="25" spans="1:3" x14ac:dyDescent="0.25">
      <c r="A25" s="40"/>
      <c r="B25" s="21"/>
      <c r="C25" s="15"/>
    </row>
    <row r="26" spans="1:3" s="23" customFormat="1" x14ac:dyDescent="0.25">
      <c r="A26" s="55"/>
      <c r="B26" s="54"/>
      <c r="C26" s="15"/>
    </row>
    <row r="27" spans="1:3" x14ac:dyDescent="0.25">
      <c r="A27" s="40"/>
      <c r="B27" s="21"/>
      <c r="C27" s="15"/>
    </row>
    <row r="28" spans="1:3" x14ac:dyDescent="0.25">
      <c r="A28" s="40"/>
      <c r="B28" s="21"/>
      <c r="C28" s="15"/>
    </row>
    <row r="29" spans="1:3" x14ac:dyDescent="0.25">
      <c r="A29" s="40"/>
      <c r="B29" s="21"/>
      <c r="C29" s="15"/>
    </row>
    <row r="30" spans="1:3" x14ac:dyDescent="0.25">
      <c r="A30" s="40"/>
      <c r="B30" s="21"/>
      <c r="C30" s="15"/>
    </row>
    <row r="31" spans="1:3" x14ac:dyDescent="0.25">
      <c r="A31" s="40"/>
      <c r="B31" s="21"/>
      <c r="C31" s="15"/>
    </row>
    <row r="32" spans="1:3" x14ac:dyDescent="0.25">
      <c r="A32" s="40"/>
      <c r="B32" s="21"/>
      <c r="C32" s="15"/>
    </row>
    <row r="33" spans="1:3" x14ac:dyDescent="0.25">
      <c r="A33" s="40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3"/>
      <c r="C37" s="15"/>
    </row>
    <row r="38" spans="1:3" x14ac:dyDescent="0.25">
      <c r="C38" s="15"/>
    </row>
  </sheetData>
  <hyperlinks>
    <hyperlink ref="A1" location="'Total Orgs'!A1" display="Total Organizations" xr:uid="{3D50523C-4D58-4988-9D12-82E1DB479FA8}"/>
  </hyperlink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C00000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Orgs'!B71</f>
        <v>1200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400-000000000000}"/>
  </hyperlinks>
  <pageMargins left="0.75" right="0.75" top="1" bottom="1" header="0.5" footer="0.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DF51-3858-4F5D-A8E7-0AB01497A3AC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356</v>
      </c>
    </row>
    <row r="5" spans="1:3" x14ac:dyDescent="0.25">
      <c r="A5" s="4" t="s">
        <v>1</v>
      </c>
      <c r="B5" s="2">
        <f>'Total Orgs'!B136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4F61FB0-DF28-4FF5-A34F-0F6F4977BE8E}"/>
  </hyperlinks>
  <pageMargins left="0.75" right="0.75" top="1" bottom="1" header="0.5" footer="0.5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55</v>
      </c>
    </row>
    <row r="5" spans="1:3" x14ac:dyDescent="0.25">
      <c r="A5" s="4" t="s">
        <v>1</v>
      </c>
      <c r="B5" s="2">
        <f>'Total Orgs'!B136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CE102-F3F7-41F2-B8E0-80AAC3D453DB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357</v>
      </c>
    </row>
    <row r="5" spans="1:7" ht="15.75" customHeight="1" x14ac:dyDescent="0.25">
      <c r="A5" s="4" t="s">
        <v>1</v>
      </c>
      <c r="B5" s="2">
        <f>'Total Orgs'!B138</f>
        <v>620</v>
      </c>
      <c r="D5" s="171"/>
      <c r="E5" s="171"/>
      <c r="F5" s="171"/>
      <c r="G5" s="171"/>
    </row>
    <row r="6" spans="1:7" x14ac:dyDescent="0.25">
      <c r="A6" s="4" t="s">
        <v>2</v>
      </c>
      <c r="D6" s="171"/>
      <c r="E6" s="171"/>
      <c r="F6" s="171"/>
      <c r="G6" s="171"/>
    </row>
    <row r="7" spans="1:7" x14ac:dyDescent="0.25">
      <c r="A7" s="4" t="s">
        <v>165</v>
      </c>
      <c r="D7" s="171"/>
      <c r="E7" s="171"/>
      <c r="F7" s="171"/>
      <c r="G7" s="171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620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B080E3BA-1C22-4E7D-8C2C-91AF0F2E7142}"/>
  </hyperlinks>
  <pageMargins left="0.75" right="0.75" top="1" bottom="1" header="0.5" footer="0.5"/>
  <pageSetup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2019-2020</v>
      </c>
    </row>
    <row r="2" spans="1:7" x14ac:dyDescent="0.25">
      <c r="A2" s="5"/>
    </row>
    <row r="3" spans="1:7" x14ac:dyDescent="0.25">
      <c r="A3" s="6" t="s">
        <v>56</v>
      </c>
    </row>
    <row r="5" spans="1:7" ht="15.75" customHeight="1" x14ac:dyDescent="0.25">
      <c r="A5" s="4" t="s">
        <v>1</v>
      </c>
      <c r="B5" s="2">
        <f>'Total Orgs'!B138</f>
        <v>620</v>
      </c>
      <c r="D5" s="170" t="s">
        <v>188</v>
      </c>
      <c r="E5" s="170"/>
      <c r="F5" s="170"/>
      <c r="G5" s="170"/>
    </row>
    <row r="6" spans="1:7" x14ac:dyDescent="0.25">
      <c r="A6" s="4" t="s">
        <v>2</v>
      </c>
      <c r="D6" s="170"/>
      <c r="E6" s="170"/>
      <c r="F6" s="170"/>
      <c r="G6" s="170"/>
    </row>
    <row r="7" spans="1:7" x14ac:dyDescent="0.25">
      <c r="A7" s="4" t="s">
        <v>165</v>
      </c>
      <c r="D7" s="170"/>
      <c r="E7" s="170"/>
      <c r="F7" s="170"/>
      <c r="G7" s="170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620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mergeCells count="1">
    <mergeCell ref="D5:G7"/>
  </mergeCells>
  <hyperlinks>
    <hyperlink ref="A1" location="'Total Orgs'!A1" display="Total Organizations" xr:uid="{00000000-0004-0000-7600-000000000000}"/>
  </hyperlinks>
  <pageMargins left="0.75" right="0.75" top="1" bottom="1" header="0.5" footer="0.5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rgb="FFC00000"/>
  </sheetPr>
  <dimension ref="A1:C11"/>
  <sheetViews>
    <sheetView workbookViewId="0">
      <selection activeCell="A12" sqref="A12:C14"/>
    </sheetView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216</v>
      </c>
    </row>
    <row r="5" spans="1:3" x14ac:dyDescent="0.25">
      <c r="A5" s="4" t="s">
        <v>1</v>
      </c>
      <c r="B5" s="2">
        <f>'Total Orgs'!B139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7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11"/>
  <sheetViews>
    <sheetView workbookViewId="0">
      <selection activeCell="A12" sqref="A12:C16"/>
    </sheetView>
  </sheetViews>
  <sheetFormatPr defaultRowHeight="15.75" x14ac:dyDescent="0.25"/>
  <cols>
    <col min="1" max="1" width="21.375" style="32" customWidth="1"/>
    <col min="3" max="3" width="25.125" customWidth="1"/>
  </cols>
  <sheetData>
    <row r="1" spans="1:3" x14ac:dyDescent="0.25">
      <c r="A1" s="38" t="s">
        <v>0</v>
      </c>
      <c r="B1" s="2"/>
      <c r="C1" s="12" t="str">
        <f>'Total Orgs'!A1</f>
        <v>Budget 2019-2020</v>
      </c>
    </row>
    <row r="2" spans="1:3" x14ac:dyDescent="0.25">
      <c r="A2" s="38"/>
      <c r="B2" s="2"/>
      <c r="C2" s="10"/>
    </row>
    <row r="3" spans="1:3" x14ac:dyDescent="0.25">
      <c r="A3" s="50" t="s">
        <v>187</v>
      </c>
      <c r="B3" s="2"/>
      <c r="C3" s="10"/>
    </row>
    <row r="4" spans="1:3" x14ac:dyDescent="0.25">
      <c r="B4" s="2"/>
      <c r="C4" s="10"/>
    </row>
    <row r="5" spans="1:3" x14ac:dyDescent="0.25">
      <c r="A5" s="32" t="s">
        <v>1</v>
      </c>
      <c r="B5" s="2">
        <f>'Total Orgs'!B121</f>
        <v>100</v>
      </c>
      <c r="C5" s="10"/>
    </row>
    <row r="6" spans="1:3" x14ac:dyDescent="0.25">
      <c r="A6" s="32" t="s">
        <v>2</v>
      </c>
      <c r="B6" s="2"/>
      <c r="C6" s="10"/>
    </row>
    <row r="7" spans="1:3" x14ac:dyDescent="0.25">
      <c r="A7" s="32" t="s">
        <v>165</v>
      </c>
      <c r="B7" s="2"/>
    </row>
    <row r="8" spans="1:3" x14ac:dyDescent="0.25">
      <c r="A8" s="32" t="s">
        <v>3</v>
      </c>
      <c r="B8" s="2">
        <f>SUM(B12:B102)</f>
        <v>0</v>
      </c>
      <c r="C8" s="10"/>
    </row>
    <row r="9" spans="1:3" x14ac:dyDescent="0.25">
      <c r="A9" s="32" t="s">
        <v>4</v>
      </c>
      <c r="B9" s="2">
        <f>SUM(B5+B6+B7-B8)</f>
        <v>100</v>
      </c>
      <c r="C9" s="10"/>
    </row>
    <row r="10" spans="1:3" x14ac:dyDescent="0.25">
      <c r="B10" s="2"/>
      <c r="C10" s="10"/>
    </row>
    <row r="11" spans="1:3" x14ac:dyDescent="0.25">
      <c r="A11" s="35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7900-000000000000}"/>
  </hyperlinks>
  <pageMargins left="0.7" right="0.7" top="0.75" bottom="0.75" header="0.3" footer="0.3"/>
  <pageSetup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1"/>
  </sheetPr>
  <dimension ref="A1:C21"/>
  <sheetViews>
    <sheetView workbookViewId="0">
      <selection activeCell="A12" sqref="A12:C21"/>
    </sheetView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86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Orgs'!B140</f>
        <v>375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375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9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7A00-000000000000}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theme="1"/>
  </sheetPr>
  <dimension ref="A1:C11"/>
  <sheetViews>
    <sheetView workbookViewId="0">
      <selection activeCell="A12" sqref="A12:C2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57</v>
      </c>
    </row>
    <row r="5" spans="1:3" x14ac:dyDescent="0.25">
      <c r="A5" s="4" t="s">
        <v>1</v>
      </c>
      <c r="B5" s="2">
        <f>'Total Orgs'!B141</f>
        <v>4200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SUM(B12:B119)</f>
        <v>0</v>
      </c>
    </row>
    <row r="9" spans="1:3" x14ac:dyDescent="0.25">
      <c r="A9" s="4" t="s">
        <v>4</v>
      </c>
      <c r="B9" s="2">
        <f>SUM(B5+B6-B8)</f>
        <v>4200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C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62"/>
  <sheetViews>
    <sheetView workbookViewId="0">
      <selection activeCell="A12" sqref="A12:C15"/>
    </sheetView>
  </sheetViews>
  <sheetFormatPr defaultRowHeight="15.75" x14ac:dyDescent="0.25"/>
  <cols>
    <col min="1" max="1" width="19.625" customWidth="1"/>
    <col min="3" max="3" width="27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228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Orgs'!B142</f>
        <v>150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150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2"/>
    </row>
    <row r="13" spans="1:3" x14ac:dyDescent="0.25">
      <c r="A13" s="32"/>
    </row>
    <row r="14" spans="1:3" x14ac:dyDescent="0.25">
      <c r="A14" s="32"/>
    </row>
    <row r="15" spans="1:3" x14ac:dyDescent="0.25">
      <c r="A15" s="32"/>
    </row>
    <row r="16" spans="1:3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  <row r="54" spans="1:1" x14ac:dyDescent="0.25">
      <c r="A54" s="32"/>
    </row>
    <row r="55" spans="1:1" x14ac:dyDescent="0.25">
      <c r="A55" s="32"/>
    </row>
    <row r="56" spans="1:1" x14ac:dyDescent="0.25">
      <c r="A56" s="32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</sheetData>
  <hyperlinks>
    <hyperlink ref="A1" location="'Total Orgs'!A1" display="Total Organizations" xr:uid="{00000000-0004-0000-7D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2" customWidth="1"/>
    <col min="3" max="3" width="29.5" customWidth="1"/>
  </cols>
  <sheetData>
    <row r="1" spans="1:16" x14ac:dyDescent="0.25">
      <c r="A1" s="38" t="s">
        <v>0</v>
      </c>
      <c r="B1" s="20"/>
      <c r="C1" s="1" t="str">
        <f>'Total Orgs'!A1</f>
        <v>Budget 2019-2020</v>
      </c>
      <c r="E1" s="164" t="s">
        <v>255</v>
      </c>
      <c r="F1" s="165"/>
      <c r="G1" s="66"/>
      <c r="H1" s="71" t="s">
        <v>251</v>
      </c>
      <c r="I1" s="67" t="s">
        <v>256</v>
      </c>
      <c r="J1" s="67"/>
      <c r="K1" s="67"/>
      <c r="L1" s="67"/>
      <c r="M1" s="67"/>
      <c r="N1" s="67"/>
      <c r="O1" s="67"/>
      <c r="P1" s="65"/>
    </row>
    <row r="2" spans="1:16" x14ac:dyDescent="0.25">
      <c r="A2" s="38"/>
      <c r="B2" s="20"/>
      <c r="C2" s="21"/>
      <c r="E2" s="166">
        <v>43152</v>
      </c>
      <c r="F2" s="167"/>
      <c r="G2" s="68"/>
      <c r="H2" s="72" t="s">
        <v>257</v>
      </c>
      <c r="I2" s="69" t="s">
        <v>258</v>
      </c>
      <c r="J2" s="69"/>
      <c r="K2" s="69"/>
      <c r="L2" s="69"/>
      <c r="M2" s="70"/>
      <c r="N2" s="69"/>
      <c r="O2" s="69"/>
      <c r="P2" s="70"/>
    </row>
    <row r="3" spans="1:16" x14ac:dyDescent="0.25">
      <c r="A3" s="39" t="s">
        <v>15</v>
      </c>
      <c r="B3" s="20"/>
      <c r="C3" s="21"/>
    </row>
    <row r="4" spans="1:16" x14ac:dyDescent="0.25">
      <c r="A4" s="40"/>
      <c r="B4" s="20"/>
      <c r="C4" s="21"/>
    </row>
    <row r="5" spans="1:16" x14ac:dyDescent="0.25">
      <c r="A5" s="40" t="s">
        <v>1</v>
      </c>
      <c r="B5" s="20">
        <f>'Total Orgs'!B17</f>
        <v>7500</v>
      </c>
      <c r="C5" s="21"/>
    </row>
    <row r="6" spans="1:16" x14ac:dyDescent="0.25">
      <c r="A6" s="40" t="s">
        <v>2</v>
      </c>
      <c r="B6" s="20"/>
      <c r="C6" s="21"/>
    </row>
    <row r="7" spans="1:16" x14ac:dyDescent="0.25">
      <c r="A7" s="32" t="s">
        <v>165</v>
      </c>
      <c r="B7" s="20"/>
      <c r="C7" s="21"/>
    </row>
    <row r="8" spans="1:16" x14ac:dyDescent="0.25">
      <c r="A8" s="40" t="s">
        <v>3</v>
      </c>
      <c r="B8" s="20">
        <f>SUM(B12:B103)</f>
        <v>0</v>
      </c>
      <c r="C8" s="21"/>
    </row>
    <row r="9" spans="1:16" x14ac:dyDescent="0.25">
      <c r="A9" s="40" t="s">
        <v>4</v>
      </c>
      <c r="B9" s="20">
        <f>SUM(B5+B6-B8)</f>
        <v>7500</v>
      </c>
      <c r="C9" s="21"/>
    </row>
    <row r="10" spans="1:16" x14ac:dyDescent="0.25">
      <c r="A10" s="40"/>
      <c r="B10" s="20"/>
      <c r="C10" s="21"/>
    </row>
    <row r="11" spans="1:16" x14ac:dyDescent="0.25">
      <c r="A11" s="35" t="s">
        <v>5</v>
      </c>
      <c r="B11" s="3" t="s">
        <v>6</v>
      </c>
      <c r="C11" s="1" t="s">
        <v>7</v>
      </c>
    </row>
    <row r="12" spans="1:16" x14ac:dyDescent="0.25">
      <c r="A12" s="40"/>
      <c r="B12" s="21"/>
    </row>
    <row r="13" spans="1:16" x14ac:dyDescent="0.25">
      <c r="A13" s="40"/>
      <c r="B13" s="21"/>
    </row>
    <row r="14" spans="1:16" x14ac:dyDescent="0.25">
      <c r="A14" s="40"/>
      <c r="B14" s="21"/>
    </row>
    <row r="15" spans="1:16" x14ac:dyDescent="0.25">
      <c r="A15" s="40"/>
      <c r="B15" s="21"/>
    </row>
    <row r="16" spans="1:16" x14ac:dyDescent="0.25">
      <c r="A16" s="40"/>
      <c r="B16" s="21"/>
    </row>
    <row r="17" spans="1:3" s="23" customFormat="1" x14ac:dyDescent="0.25">
      <c r="A17" s="55"/>
      <c r="B17" s="54"/>
      <c r="C17" s="15"/>
    </row>
    <row r="18" spans="1:3" s="23" customFormat="1" x14ac:dyDescent="0.25">
      <c r="A18" s="55"/>
      <c r="B18" s="54"/>
      <c r="C18" s="15"/>
    </row>
    <row r="19" spans="1:3" s="23" customFormat="1" x14ac:dyDescent="0.25">
      <c r="A19" s="55"/>
      <c r="B19" s="54"/>
      <c r="C19" s="15"/>
    </row>
    <row r="20" spans="1:3" x14ac:dyDescent="0.25">
      <c r="A20" s="55"/>
      <c r="B20" s="54"/>
      <c r="C20" s="15"/>
    </row>
    <row r="21" spans="1:3" x14ac:dyDescent="0.25">
      <c r="A21" s="40"/>
      <c r="B21" s="23"/>
      <c r="C21" s="15"/>
    </row>
    <row r="22" spans="1:3" x14ac:dyDescent="0.25">
      <c r="A22" s="40"/>
      <c r="B22" s="21"/>
      <c r="C22" s="15"/>
    </row>
    <row r="23" spans="1:3" x14ac:dyDescent="0.25">
      <c r="A23" s="40"/>
      <c r="B23" s="21"/>
      <c r="C23" s="15"/>
    </row>
    <row r="24" spans="1:3" s="23" customFormat="1" x14ac:dyDescent="0.25">
      <c r="A24" s="55"/>
      <c r="C24" s="15"/>
    </row>
    <row r="25" spans="1:3" x14ac:dyDescent="0.25">
      <c r="A25" s="40"/>
      <c r="B25" s="21"/>
      <c r="C25" s="15"/>
    </row>
    <row r="26" spans="1:3" s="23" customFormat="1" x14ac:dyDescent="0.25">
      <c r="A26" s="55"/>
      <c r="B26" s="54"/>
      <c r="C26" s="15"/>
    </row>
    <row r="27" spans="1:3" x14ac:dyDescent="0.25">
      <c r="A27" s="40"/>
      <c r="B27" s="21"/>
      <c r="C27" s="15"/>
    </row>
    <row r="28" spans="1:3" x14ac:dyDescent="0.25">
      <c r="A28" s="40"/>
      <c r="B28" s="21"/>
      <c r="C28" s="15"/>
    </row>
    <row r="29" spans="1:3" x14ac:dyDescent="0.25">
      <c r="A29" s="40"/>
      <c r="B29" s="21"/>
      <c r="C29" s="15"/>
    </row>
    <row r="30" spans="1:3" x14ac:dyDescent="0.25">
      <c r="A30" s="40"/>
      <c r="B30" s="21"/>
      <c r="C30" s="15"/>
    </row>
    <row r="31" spans="1:3" x14ac:dyDescent="0.25">
      <c r="A31" s="40"/>
      <c r="B31" s="21"/>
      <c r="C31" s="15"/>
    </row>
    <row r="32" spans="1:3" x14ac:dyDescent="0.25">
      <c r="A32" s="40"/>
      <c r="B32" s="21"/>
      <c r="C32" s="15"/>
    </row>
    <row r="33" spans="1:3" x14ac:dyDescent="0.25">
      <c r="A33" s="40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3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0B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theme="1"/>
  </sheetPr>
  <dimension ref="A1:C53"/>
  <sheetViews>
    <sheetView topLeftCell="A9" workbookViewId="0">
      <selection activeCell="A12" sqref="A12:D40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2019-2020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Orgs'!B143</f>
        <v>11000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SUM(B12:B120)</f>
        <v>0</v>
      </c>
    </row>
    <row r="9" spans="1:3" x14ac:dyDescent="0.25">
      <c r="A9" s="4" t="s">
        <v>4</v>
      </c>
      <c r="B9" s="2">
        <f>SUM(B5+B6-B8)</f>
        <v>11000</v>
      </c>
    </row>
    <row r="11" spans="1:3" s="1" customFormat="1" x14ac:dyDescent="0.25">
      <c r="A11" s="7" t="s">
        <v>5</v>
      </c>
      <c r="B11" s="3" t="s">
        <v>6</v>
      </c>
      <c r="C11" s="12" t="s">
        <v>7</v>
      </c>
    </row>
    <row r="12" spans="1:3" s="23" customFormat="1" x14ac:dyDescent="0.25">
      <c r="A12" s="13"/>
      <c r="B12" s="14"/>
      <c r="C12" s="15"/>
    </row>
    <row r="18" spans="1:3" s="23" customFormat="1" x14ac:dyDescent="0.25">
      <c r="A18" s="13"/>
      <c r="B18" s="14"/>
      <c r="C18" s="22"/>
    </row>
    <row r="19" spans="1:3" s="23" customFormat="1" x14ac:dyDescent="0.25">
      <c r="A19" s="13"/>
      <c r="B19" s="14"/>
      <c r="C19" s="22"/>
    </row>
    <row r="26" spans="1:3" x14ac:dyDescent="0.25">
      <c r="C26" s="11"/>
    </row>
    <row r="27" spans="1:3" x14ac:dyDescent="0.25">
      <c r="C27" s="11"/>
    </row>
    <row r="32" spans="1:3" x14ac:dyDescent="0.25">
      <c r="A32" s="13"/>
      <c r="B32" s="14"/>
      <c r="C32" s="15"/>
    </row>
    <row r="33" spans="1:3" x14ac:dyDescent="0.25">
      <c r="A33" s="13"/>
      <c r="B33" s="14"/>
      <c r="C33" s="15"/>
    </row>
    <row r="34" spans="1:3" s="23" customFormat="1" x14ac:dyDescent="0.25">
      <c r="A34" s="13"/>
      <c r="B34" s="14"/>
      <c r="C34" s="15"/>
    </row>
    <row r="36" spans="1:3" s="23" customFormat="1" x14ac:dyDescent="0.25">
      <c r="A36" s="13"/>
      <c r="B36" s="14"/>
      <c r="C36" s="15"/>
    </row>
    <row r="38" spans="1:3" x14ac:dyDescent="0.25">
      <c r="A38" s="13"/>
      <c r="B38" s="14"/>
      <c r="C38" s="24"/>
    </row>
    <row r="39" spans="1:3" x14ac:dyDescent="0.25">
      <c r="A39" s="13"/>
      <c r="B39" s="14"/>
      <c r="C39" s="24"/>
    </row>
    <row r="40" spans="1:3" x14ac:dyDescent="0.25">
      <c r="A40" s="13"/>
      <c r="B40" s="14"/>
      <c r="C40" s="24"/>
    </row>
    <row r="45" spans="1:3" x14ac:dyDescent="0.25">
      <c r="C45" s="11"/>
    </row>
    <row r="46" spans="1:3" x14ac:dyDescent="0.25">
      <c r="C46" s="11"/>
    </row>
    <row r="50" spans="1:3" x14ac:dyDescent="0.25">
      <c r="C50" s="11"/>
    </row>
    <row r="51" spans="1:3" s="23" customFormat="1" x14ac:dyDescent="0.25">
      <c r="A51" s="13"/>
      <c r="B51" s="14"/>
      <c r="C51" s="15"/>
    </row>
    <row r="53" spans="1:3" x14ac:dyDescent="0.25">
      <c r="A53" s="13"/>
      <c r="B53" s="14"/>
    </row>
  </sheetData>
  <hyperlinks>
    <hyperlink ref="A1" location="'Total Orgs'!A1" display="Total Organizations" xr:uid="{00000000-0004-0000-7E00-000000000000}"/>
  </hyperlinks>
  <pageMargins left="0.75" right="0.75" top="1" bottom="1" header="0.5" footer="0.5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C00000"/>
  </sheetPr>
  <dimension ref="A1:C12"/>
  <sheetViews>
    <sheetView workbookViewId="0">
      <selection activeCell="A12" sqref="A12:C20"/>
    </sheetView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2019-2020</v>
      </c>
    </row>
    <row r="2" spans="1:3" x14ac:dyDescent="0.25">
      <c r="A2" s="5"/>
      <c r="B2" s="2"/>
      <c r="C2" s="10"/>
    </row>
    <row r="3" spans="1:3" x14ac:dyDescent="0.25">
      <c r="A3" s="6" t="s">
        <v>238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Orgs'!B144</f>
        <v>250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SUM(B12:B102)</f>
        <v>0</v>
      </c>
      <c r="C8" s="10"/>
    </row>
    <row r="9" spans="1:3" x14ac:dyDescent="0.25">
      <c r="A9" s="4" t="s">
        <v>4</v>
      </c>
      <c r="B9" s="2">
        <f>SUM(B5+B6-B7-B8)</f>
        <v>250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/>
    </row>
  </sheetData>
  <hyperlinks>
    <hyperlink ref="A1" location="'Total Orgs'!A1" display="Total Organizations" xr:uid="{00000000-0004-0000-7F00-000000000000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theme="1"/>
  </sheetPr>
  <dimension ref="A1:C11"/>
  <sheetViews>
    <sheetView workbookViewId="0">
      <selection activeCell="C7" sqref="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217</v>
      </c>
    </row>
    <row r="5" spans="1:3" x14ac:dyDescent="0.25">
      <c r="A5" s="4" t="s">
        <v>1</v>
      </c>
      <c r="B5" s="2">
        <f>'Total Orgs'!B145</f>
        <v>1600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33"/>
  <sheetViews>
    <sheetView workbookViewId="0">
      <selection activeCell="A12" sqref="A12:D60"/>
    </sheetView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167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Orgs'!B146</f>
        <v>450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450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4" spans="1:3" x14ac:dyDescent="0.25">
      <c r="A14" s="29"/>
    </row>
    <row r="15" spans="1:3" s="23" customFormat="1" x14ac:dyDescent="0.25">
      <c r="A15"/>
      <c r="B15"/>
      <c r="C15"/>
    </row>
    <row r="16" spans="1:3" x14ac:dyDescent="0.25">
      <c r="A16" s="29"/>
    </row>
    <row r="18" spans="1:3" x14ac:dyDescent="0.25">
      <c r="A18" s="29"/>
    </row>
    <row r="20" spans="1:3" x14ac:dyDescent="0.25">
      <c r="A20" s="29"/>
      <c r="C20" s="10"/>
    </row>
    <row r="21" spans="1:3" x14ac:dyDescent="0.25">
      <c r="A21" s="29"/>
    </row>
    <row r="22" spans="1:3" x14ac:dyDescent="0.25">
      <c r="A22" s="29"/>
    </row>
    <row r="24" spans="1:3" x14ac:dyDescent="0.25">
      <c r="A24" s="29"/>
    </row>
    <row r="26" spans="1:3" x14ac:dyDescent="0.25">
      <c r="A26" s="29"/>
    </row>
    <row r="28" spans="1:3" x14ac:dyDescent="0.25">
      <c r="A28" s="29"/>
    </row>
    <row r="30" spans="1:3" x14ac:dyDescent="0.25">
      <c r="A30" s="29"/>
    </row>
    <row r="33" spans="1:1" x14ac:dyDescent="0.25">
      <c r="A33" s="29"/>
    </row>
  </sheetData>
  <hyperlinks>
    <hyperlink ref="A1" location="'Total Orgs'!A1" display="Total Organizations" xr:uid="{00000000-0004-0000-8100-000000000000}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2"/>
  <sheetViews>
    <sheetView workbookViewId="0">
      <selection activeCell="A12" sqref="A12:C1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30" t="s">
        <v>288</v>
      </c>
    </row>
    <row r="5" spans="1:3" x14ac:dyDescent="0.25">
      <c r="A5" s="4" t="s">
        <v>1</v>
      </c>
      <c r="B5" s="2">
        <f>'Total Orgs'!B147</f>
        <v>900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8200-000000000000}"/>
  </hyperlinks>
  <pageMargins left="0.75" right="0.75" top="1" bottom="1" header="0.5" footer="0.5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42"/>
  <sheetViews>
    <sheetView workbookViewId="0">
      <selection activeCell="B7" sqref="B7:C7"/>
    </sheetView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218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Orgs'!B148</f>
        <v>1000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2"/>
    </row>
    <row r="13" spans="1:3" x14ac:dyDescent="0.25">
      <c r="A13" s="32"/>
    </row>
    <row r="14" spans="1:3" x14ac:dyDescent="0.25">
      <c r="A14" s="32"/>
    </row>
    <row r="15" spans="1:3" x14ac:dyDescent="0.25">
      <c r="A15" s="32"/>
    </row>
    <row r="16" spans="1:3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52"/>
  <sheetViews>
    <sheetView workbookViewId="0">
      <selection activeCell="A12" sqref="A12:D5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Orgs'!B149</f>
        <v>11000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SUM(B12:B116)</f>
        <v>0</v>
      </c>
    </row>
    <row r="9" spans="1:3" x14ac:dyDescent="0.25">
      <c r="A9" s="4" t="s">
        <v>4</v>
      </c>
      <c r="B9" s="2">
        <f>SUM(B5+B6-B8)</f>
        <v>11000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15"/>
      <c r="B12" s="116"/>
      <c r="C12" s="119"/>
    </row>
    <row r="13" spans="1:3" x14ac:dyDescent="0.25">
      <c r="A13" s="99"/>
      <c r="C13" s="114"/>
    </row>
    <row r="14" spans="1:3" x14ac:dyDescent="0.25">
      <c r="A14" s="99"/>
      <c r="C14" s="114"/>
    </row>
    <row r="15" spans="1:3" x14ac:dyDescent="0.25">
      <c r="A15" s="99"/>
      <c r="C15" s="100"/>
    </row>
    <row r="16" spans="1:3" x14ac:dyDescent="0.25">
      <c r="A16" s="99"/>
      <c r="C16" s="100"/>
    </row>
    <row r="17" spans="1:3" x14ac:dyDescent="0.25">
      <c r="A17" s="102"/>
      <c r="B17" s="103"/>
      <c r="C17" s="70"/>
    </row>
    <row r="18" spans="1:3" s="23" customFormat="1" x14ac:dyDescent="0.25">
      <c r="A18" s="115"/>
      <c r="B18" s="116"/>
      <c r="C18" s="119"/>
    </row>
    <row r="19" spans="1:3" x14ac:dyDescent="0.25">
      <c r="A19" s="99"/>
      <c r="C19" s="100"/>
    </row>
    <row r="20" spans="1:3" x14ac:dyDescent="0.25">
      <c r="A20" s="99"/>
      <c r="C20" s="100"/>
    </row>
    <row r="21" spans="1:3" x14ac:dyDescent="0.25">
      <c r="A21" s="99"/>
      <c r="C21" s="114"/>
    </row>
    <row r="22" spans="1:3" x14ac:dyDescent="0.25">
      <c r="A22" s="99"/>
      <c r="C22" s="114"/>
    </row>
    <row r="23" spans="1:3" x14ac:dyDescent="0.25">
      <c r="A23" s="99"/>
      <c r="C23" s="114"/>
    </row>
    <row r="24" spans="1:3" s="23" customFormat="1" x14ac:dyDescent="0.25">
      <c r="A24" s="105"/>
      <c r="B24" s="126"/>
      <c r="C24" s="108"/>
    </row>
    <row r="25" spans="1:3" s="23" customFormat="1" x14ac:dyDescent="0.25">
      <c r="A25" s="105"/>
      <c r="B25" s="126"/>
      <c r="C25" s="108"/>
    </row>
    <row r="26" spans="1:3" s="23" customFormat="1" x14ac:dyDescent="0.25">
      <c r="A26" s="115"/>
      <c r="B26" s="116"/>
      <c r="C26" s="117"/>
    </row>
    <row r="27" spans="1:3" x14ac:dyDescent="0.25">
      <c r="A27" s="99"/>
      <c r="C27" s="114"/>
    </row>
    <row r="28" spans="1:3" x14ac:dyDescent="0.25">
      <c r="A28" s="99"/>
      <c r="C28" s="114"/>
    </row>
    <row r="29" spans="1:3" s="23" customFormat="1" x14ac:dyDescent="0.25">
      <c r="A29" s="105"/>
      <c r="B29" s="14"/>
      <c r="C29" s="106"/>
    </row>
    <row r="30" spans="1:3" x14ac:dyDescent="0.25">
      <c r="A30" s="99"/>
      <c r="C30" s="100"/>
    </row>
    <row r="31" spans="1:3" x14ac:dyDescent="0.25">
      <c r="A31" s="99"/>
      <c r="B31" s="127"/>
      <c r="C31" s="100"/>
    </row>
    <row r="32" spans="1:3" x14ac:dyDescent="0.25">
      <c r="A32" s="99"/>
      <c r="B32" s="127"/>
      <c r="C32" s="100"/>
    </row>
    <row r="33" spans="1:3" s="23" customFormat="1" x14ac:dyDescent="0.25">
      <c r="A33" s="115"/>
      <c r="B33" s="116"/>
      <c r="C33" s="119"/>
    </row>
    <row r="34" spans="1:3" x14ac:dyDescent="0.25">
      <c r="A34" s="99"/>
      <c r="C34" s="100"/>
    </row>
    <row r="35" spans="1:3" x14ac:dyDescent="0.25">
      <c r="A35" s="99"/>
      <c r="C35" s="100"/>
    </row>
    <row r="36" spans="1:3" x14ac:dyDescent="0.25">
      <c r="A36" s="99"/>
      <c r="C36" s="100"/>
    </row>
    <row r="37" spans="1:3" s="23" customFormat="1" x14ac:dyDescent="0.25">
      <c r="A37" s="105"/>
      <c r="B37" s="14"/>
      <c r="C37" s="106"/>
    </row>
    <row r="38" spans="1:3" x14ac:dyDescent="0.25">
      <c r="A38" s="99"/>
      <c r="C38" s="100"/>
    </row>
    <row r="39" spans="1:3" x14ac:dyDescent="0.25">
      <c r="A39" s="99"/>
      <c r="C39" s="100"/>
    </row>
    <row r="40" spans="1:3" x14ac:dyDescent="0.25">
      <c r="A40" s="99"/>
      <c r="C40" s="100"/>
    </row>
    <row r="41" spans="1:3" s="23" customFormat="1" x14ac:dyDescent="0.25">
      <c r="A41" s="105"/>
      <c r="B41" s="14"/>
      <c r="C41" s="106"/>
    </row>
    <row r="42" spans="1:3" x14ac:dyDescent="0.25">
      <c r="A42" s="99"/>
      <c r="C42" s="100"/>
    </row>
    <row r="43" spans="1:3" x14ac:dyDescent="0.25">
      <c r="A43" s="99"/>
      <c r="C43" s="100"/>
    </row>
    <row r="44" spans="1:3" x14ac:dyDescent="0.25">
      <c r="A44" s="99"/>
      <c r="C44" s="100"/>
    </row>
    <row r="45" spans="1:3" x14ac:dyDescent="0.25">
      <c r="A45" s="102"/>
      <c r="B45" s="103"/>
      <c r="C45" s="70"/>
    </row>
    <row r="46" spans="1:3" x14ac:dyDescent="0.25">
      <c r="C46" s="100"/>
    </row>
    <row r="47" spans="1:3" x14ac:dyDescent="0.25">
      <c r="C47" s="100"/>
    </row>
    <row r="48" spans="1:3" x14ac:dyDescent="0.25">
      <c r="C48" s="100"/>
    </row>
    <row r="49" spans="3:3" x14ac:dyDescent="0.25">
      <c r="C49" s="100"/>
    </row>
    <row r="50" spans="3:3" x14ac:dyDescent="0.25">
      <c r="C50" s="100"/>
    </row>
    <row r="51" spans="3:3" x14ac:dyDescent="0.25">
      <c r="C51" s="100"/>
    </row>
    <row r="52" spans="3:3" x14ac:dyDescent="0.25">
      <c r="C52" s="140"/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358</v>
      </c>
    </row>
    <row r="5" spans="1:3" x14ac:dyDescent="0.25">
      <c r="A5" s="4" t="s">
        <v>1</v>
      </c>
      <c r="B5" s="2">
        <f>'Total Orgs'!B151</f>
        <v>130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130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8500-000000000000}"/>
  </hyperlinks>
  <pageMargins left="0.75" right="0.75" top="1" bottom="1" header="0.5" footer="0.5"/>
  <pageSetup orientation="portrait" horizontalDpi="4294967292" verticalDpi="4294967292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D714-108D-4A8F-B0FA-60A4072CC80A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Orgs'!B151</f>
        <v>130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130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F8AA8583-18D6-4278-AF8E-406A4B39B252}"/>
  </hyperlinks>
  <pageMargins left="0.75" right="0.75" top="1" bottom="1" header="0.5" footer="0.5"/>
  <pageSetup orientation="portrait" horizontalDpi="4294967292" verticalDpi="4294967292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321</v>
      </c>
    </row>
    <row r="5" spans="1:3" x14ac:dyDescent="0.25">
      <c r="A5" s="4" t="s">
        <v>1</v>
      </c>
      <c r="B5" s="2">
        <f>'Total Orgs'!B152</f>
        <v>230</v>
      </c>
    </row>
    <row r="6" spans="1:3" x14ac:dyDescent="0.25">
      <c r="A6" s="4" t="s">
        <v>2</v>
      </c>
    </row>
    <row r="7" spans="1:3" s="15" customFormat="1" x14ac:dyDescent="0.25">
      <c r="A7" s="22" t="s">
        <v>185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Orgs'!B18</f>
        <v>5000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SUM(B5+B6+B7-B8)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>
      <selection activeCell="A12" sqref="A12:D2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Orgs'!B153</f>
        <v>10000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Orgs'!B155</f>
        <v>270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329</v>
      </c>
    </row>
    <row r="5" spans="1:3" x14ac:dyDescent="0.25">
      <c r="A5" s="4" t="s">
        <v>1</v>
      </c>
      <c r="B5" s="2">
        <f>'Total Orgs'!B156</f>
        <v>350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1"/>
  <sheetViews>
    <sheetView workbookViewId="0">
      <selection activeCell="A12" sqref="A12:C2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289</v>
      </c>
    </row>
    <row r="5" spans="1:3" x14ac:dyDescent="0.25">
      <c r="A5" s="4" t="s">
        <v>1</v>
      </c>
      <c r="B5" s="2">
        <f>'Total Orgs'!B154</f>
        <v>75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290</v>
      </c>
    </row>
    <row r="5" spans="1:3" x14ac:dyDescent="0.25">
      <c r="A5" s="4" t="s">
        <v>1</v>
      </c>
      <c r="B5" s="2">
        <f>'Total Orgs'!B157</f>
        <v>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292</v>
      </c>
    </row>
    <row r="5" spans="1:3" x14ac:dyDescent="0.25">
      <c r="A5" s="4" t="s">
        <v>1</v>
      </c>
      <c r="B5" s="2">
        <f>'Total Orgs'!B158</f>
        <v>150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F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rgb="FFC00000"/>
  </sheetPr>
  <dimension ref="A1:C11"/>
  <sheetViews>
    <sheetView workbookViewId="0">
      <selection activeCell="A12" sqref="A12:C2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Orgs'!B159</f>
        <v>1500</v>
      </c>
    </row>
    <row r="6" spans="1:3" x14ac:dyDescent="0.25">
      <c r="A6" s="4" t="s">
        <v>2</v>
      </c>
    </row>
    <row r="7" spans="1:3" x14ac:dyDescent="0.25">
      <c r="A7" s="4" t="s">
        <v>165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100-000000000000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theme="1"/>
  </sheetPr>
  <dimension ref="A1:C11"/>
  <sheetViews>
    <sheetView workbookViewId="0">
      <selection activeCell="A12" sqref="A12:C1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293</v>
      </c>
    </row>
    <row r="5" spans="1:3" x14ac:dyDescent="0.25">
      <c r="A5" s="4" t="s">
        <v>1</v>
      </c>
      <c r="B5" s="2">
        <f>'Total Orgs'!B160</f>
        <v>300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horizontalDpi="4294967292" verticalDpi="4294967292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</cols>
  <sheetData>
    <row r="1" spans="1:7" x14ac:dyDescent="0.25">
      <c r="A1" s="5" t="s">
        <v>0</v>
      </c>
      <c r="B1" s="2"/>
      <c r="C1" s="1" t="str">
        <f>'Total Orgs'!A1</f>
        <v>Budget 2019-2020</v>
      </c>
      <c r="F1" t="s">
        <v>251</v>
      </c>
      <c r="G1" t="s">
        <v>261</v>
      </c>
    </row>
    <row r="2" spans="1:7" x14ac:dyDescent="0.25">
      <c r="A2" s="5"/>
      <c r="B2" s="2"/>
    </row>
    <row r="3" spans="1:7" x14ac:dyDescent="0.25">
      <c r="A3" s="6" t="s">
        <v>324</v>
      </c>
      <c r="B3" s="2"/>
    </row>
    <row r="4" spans="1:7" x14ac:dyDescent="0.25">
      <c r="A4" s="4"/>
      <c r="B4" s="2"/>
    </row>
    <row r="5" spans="1:7" x14ac:dyDescent="0.25">
      <c r="A5" s="4" t="s">
        <v>1</v>
      </c>
      <c r="B5" s="2">
        <f>'Total Orgs'!B161</f>
        <v>200</v>
      </c>
    </row>
    <row r="6" spans="1:7" x14ac:dyDescent="0.25">
      <c r="A6" s="4" t="s">
        <v>2</v>
      </c>
      <c r="B6" s="2"/>
    </row>
    <row r="7" spans="1:7" x14ac:dyDescent="0.25">
      <c r="A7" s="4" t="s">
        <v>165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200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2"/>
    </row>
    <row r="13" spans="1:7" x14ac:dyDescent="0.25">
      <c r="A13" s="32"/>
    </row>
    <row r="14" spans="1:7" x14ac:dyDescent="0.25">
      <c r="A14" s="32"/>
    </row>
    <row r="15" spans="1:7" x14ac:dyDescent="0.25">
      <c r="A15" s="32"/>
    </row>
    <row r="16" spans="1:7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</sheetData>
  <hyperlinks>
    <hyperlink ref="A1" location="'Total Orgs'!A1" display="Total Organizations" xr:uid="{00000000-0004-0000-9300-000000000000}"/>
  </hyperlinks>
  <pageMargins left="0.7" right="0.7" top="0.75" bottom="0.75" header="0.3" footer="0.3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325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Orgs'!B162</f>
        <v>500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94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Orgs'!B19</f>
        <v>6500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6500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0" spans="3:3" x14ac:dyDescent="0.25">
      <c r="C20" s="2"/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295</v>
      </c>
    </row>
    <row r="5" spans="1:3" x14ac:dyDescent="0.25">
      <c r="A5" s="4" t="s">
        <v>1</v>
      </c>
      <c r="B5" s="2">
        <f>'Total Orgs'!B163</f>
        <v>1000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500-000000000000}"/>
  </hyperlinks>
  <pageMargins left="0.75" right="0.75" top="1" bottom="1" header="0.5" footer="0.5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C59"/>
  <sheetViews>
    <sheetView topLeftCell="A11" workbookViewId="0">
      <selection activeCell="A12" sqref="A12:C4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Orgs'!B164</f>
        <v>2100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2100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59" spans="3:3" x14ac:dyDescent="0.25">
      <c r="C59" s="10"/>
    </row>
  </sheetData>
  <phoneticPr fontId="6" type="noConversion"/>
  <hyperlinks>
    <hyperlink ref="A1" location="'Total Orgs'!A1" display="Total Organizations" xr:uid="{00000000-0004-0000-9700-000000000000}"/>
  </hyperlinks>
  <pageMargins left="0.75" right="0.75" top="1" bottom="1" header="0.5" footer="0.5"/>
  <pageSetup orientation="portrait" horizontalDpi="4294967292" verticalDpi="4294967292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11"/>
  <sheetViews>
    <sheetView workbookViewId="0">
      <selection activeCell="B6" sqref="B6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171</v>
      </c>
    </row>
    <row r="5" spans="1:3" x14ac:dyDescent="0.25">
      <c r="A5" s="4" t="s">
        <v>1</v>
      </c>
      <c r="B5" s="2">
        <f>'Total Orgs'!B165</f>
        <v>240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9800-000000000000}"/>
  </hyperlinks>
  <pageMargins left="0.75" right="0.75" top="1" bottom="1" header="0.5" footer="0.5"/>
  <pageSetup orientation="portrait" horizontalDpi="4294967292" verticalDpi="4294967292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rgb="FFC00000"/>
  </sheetPr>
  <dimension ref="A1:C11"/>
  <sheetViews>
    <sheetView workbookViewId="0">
      <selection activeCell="A12" sqref="A12:C24"/>
    </sheetView>
  </sheetViews>
  <sheetFormatPr defaultRowHeight="15.75" x14ac:dyDescent="0.25"/>
  <cols>
    <col min="1" max="1" width="19.5" style="48" customWidth="1"/>
    <col min="2" max="2" width="9" style="2"/>
    <col min="3" max="3" width="41.25" customWidth="1"/>
  </cols>
  <sheetData>
    <row r="1" spans="1:3" x14ac:dyDescent="0.25">
      <c r="A1" s="46" t="s">
        <v>0</v>
      </c>
      <c r="C1" s="1" t="str">
        <f>'Total Orgs'!A1</f>
        <v>Budget 2019-2020</v>
      </c>
    </row>
    <row r="2" spans="1:3" x14ac:dyDescent="0.25">
      <c r="A2" s="46"/>
    </row>
    <row r="3" spans="1:3" x14ac:dyDescent="0.25">
      <c r="A3" s="47" t="s">
        <v>220</v>
      </c>
    </row>
    <row r="5" spans="1:3" x14ac:dyDescent="0.25">
      <c r="A5" s="48" t="s">
        <v>1</v>
      </c>
      <c r="B5" s="2">
        <f>'Total Orgs'!B166</f>
        <v>1500</v>
      </c>
    </row>
    <row r="6" spans="1:3" x14ac:dyDescent="0.25">
      <c r="A6" s="48" t="s">
        <v>2</v>
      </c>
    </row>
    <row r="7" spans="1:3" x14ac:dyDescent="0.25">
      <c r="A7" s="48" t="s">
        <v>165</v>
      </c>
    </row>
    <row r="8" spans="1:3" x14ac:dyDescent="0.25">
      <c r="A8" s="48" t="s">
        <v>3</v>
      </c>
      <c r="B8" s="2">
        <f>SUM(B12:B101)</f>
        <v>0</v>
      </c>
    </row>
    <row r="9" spans="1:3" x14ac:dyDescent="0.25">
      <c r="A9" s="48" t="s">
        <v>4</v>
      </c>
      <c r="B9" s="2">
        <f>SUM(B5+B6-B7-B8)</f>
        <v>1500</v>
      </c>
    </row>
    <row r="11" spans="1:3" x14ac:dyDescent="0.25">
      <c r="A11" s="49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B00-000000000000}"/>
  </hyperlinks>
  <pageMargins left="0.7" right="0.7" top="0.75" bottom="0.75" header="0.3" footer="0.3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theme="1"/>
  </sheetPr>
  <dimension ref="A1:C30"/>
  <sheetViews>
    <sheetView topLeftCell="A9" workbookViewId="0">
      <selection activeCell="A12" sqref="A12:D4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Orgs'!B167</f>
        <v>13545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SUM(B5+B6-B8)</f>
        <v>13545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00000000-0004-0000-9C00-000000000000}"/>
  </hyperlinks>
  <pageMargins left="0.75" right="0.75" top="1" bottom="1" header="0.5" footer="0.5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Orgs'!B168</f>
        <v>1625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1625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326</v>
      </c>
    </row>
    <row r="5" spans="1:3" x14ac:dyDescent="0.25">
      <c r="A5" s="4" t="s">
        <v>1</v>
      </c>
      <c r="B5" s="2">
        <f>'Total Orgs'!B169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239</v>
      </c>
    </row>
    <row r="5" spans="1:3" x14ac:dyDescent="0.25">
      <c r="A5" s="4" t="s">
        <v>1</v>
      </c>
      <c r="B5" s="2">
        <f>'Total Orgs'!B170</f>
        <v>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tabColor theme="1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296</v>
      </c>
    </row>
    <row r="5" spans="1:3" x14ac:dyDescent="0.25">
      <c r="A5" s="4" t="s">
        <v>1</v>
      </c>
      <c r="B5" s="2">
        <f>'Total Orgs'!B171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100-000000000000}"/>
  </hyperlinks>
  <pageMargins left="0.75" right="0.75" top="1" bottom="1" header="0.5" footer="0.5"/>
  <pageSetup orientation="portrait" horizontalDpi="4294967292" verticalDpi="4294967292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327</v>
      </c>
    </row>
    <row r="5" spans="1:3" x14ac:dyDescent="0.25">
      <c r="A5" s="4" t="s">
        <v>1</v>
      </c>
      <c r="B5" s="2">
        <f>'Total Orgs'!B172</f>
        <v>450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190</v>
      </c>
    </row>
    <row r="5" spans="1:3" x14ac:dyDescent="0.25">
      <c r="A5" s="4" t="s">
        <v>1</v>
      </c>
      <c r="B5" s="2">
        <f>'Total Orgs'!B20</f>
        <v>900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328</v>
      </c>
    </row>
    <row r="5" spans="1:3" x14ac:dyDescent="0.25">
      <c r="A5" s="4" t="s">
        <v>1</v>
      </c>
      <c r="B5" s="2">
        <f>'Total Orgs'!B173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194</v>
      </c>
    </row>
    <row r="5" spans="1:3" x14ac:dyDescent="0.25">
      <c r="A5" s="4" t="s">
        <v>1</v>
      </c>
      <c r="B5" s="2">
        <f>'Total Orgs'!B174</f>
        <v>1300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200-000000000000}"/>
  </hyperlinks>
  <pageMargins left="0.75" right="0.75" top="1" bottom="1" header="0.5" footer="0.5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38"/>
  <sheetViews>
    <sheetView topLeftCell="A4" workbookViewId="0">
      <selection activeCell="A12" sqref="A12:D3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Orgs'!B175</f>
        <v>8000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SUM(B12:B120)</f>
        <v>0</v>
      </c>
    </row>
    <row r="9" spans="1:3" x14ac:dyDescent="0.25">
      <c r="A9" s="4" t="s">
        <v>4</v>
      </c>
      <c r="B9" s="2">
        <f>SUM(B5+B6-B8)</f>
        <v>8000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1" spans="1:3" x14ac:dyDescent="0.25">
      <c r="C21" s="10"/>
    </row>
    <row r="29" spans="1:3" s="23" customFormat="1" x14ac:dyDescent="0.25">
      <c r="A29" s="13"/>
      <c r="B29" s="14"/>
      <c r="C29" s="15"/>
    </row>
    <row r="38" spans="1:3" s="23" customFormat="1" x14ac:dyDescent="0.25">
      <c r="A38" s="13"/>
      <c r="B38" s="14"/>
      <c r="C38" s="15"/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240</v>
      </c>
    </row>
    <row r="5" spans="1:3" x14ac:dyDescent="0.25">
      <c r="A5" s="4" t="s">
        <v>1</v>
      </c>
      <c r="B5" s="2">
        <f>'Total Orgs'!B176</f>
        <v>260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4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J144"/>
  <sheetViews>
    <sheetView workbookViewId="0">
      <selection activeCell="A11" sqref="A1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81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20"/>
      <c r="B17" s="121"/>
      <c r="C17" s="122"/>
    </row>
    <row r="18" spans="1:10" x14ac:dyDescent="0.25">
      <c r="A18" s="99"/>
      <c r="C18" s="123"/>
    </row>
    <row r="19" spans="1:10" x14ac:dyDescent="0.25">
      <c r="A19" s="99"/>
      <c r="C19" s="100"/>
    </row>
    <row r="20" spans="1:10" x14ac:dyDescent="0.25">
      <c r="A20" s="99"/>
      <c r="C20" s="100"/>
    </row>
    <row r="21" spans="1:10" x14ac:dyDescent="0.25">
      <c r="A21" s="102"/>
      <c r="B21" s="103"/>
      <c r="C21" s="70"/>
    </row>
    <row r="22" spans="1:10" s="17" customFormat="1" x14ac:dyDescent="0.25">
      <c r="A22" s="120"/>
      <c r="B22" s="121"/>
      <c r="C22" s="122"/>
      <c r="D22" s="129" t="s">
        <v>302</v>
      </c>
      <c r="E22" s="129"/>
      <c r="F22" s="129"/>
      <c r="G22" s="129"/>
      <c r="H22" s="129"/>
      <c r="I22" s="129"/>
      <c r="J22" s="129"/>
    </row>
    <row r="23" spans="1:10" s="17" customFormat="1" x14ac:dyDescent="0.25">
      <c r="A23" s="124"/>
      <c r="B23" s="19"/>
      <c r="C23" s="123"/>
    </row>
    <row r="24" spans="1:10" s="17" customFormat="1" x14ac:dyDescent="0.25">
      <c r="A24" s="124"/>
      <c r="B24" s="19"/>
      <c r="C24" s="123"/>
    </row>
    <row r="25" spans="1:10" s="17" customFormat="1" x14ac:dyDescent="0.25">
      <c r="A25" s="124"/>
      <c r="B25" s="19"/>
      <c r="C25" s="123"/>
    </row>
    <row r="26" spans="1:10" s="17" customFormat="1" x14ac:dyDescent="0.25">
      <c r="A26" s="124"/>
      <c r="B26" s="19"/>
      <c r="C26" s="123"/>
    </row>
    <row r="27" spans="1:10" s="17" customFormat="1" x14ac:dyDescent="0.25">
      <c r="A27" s="124"/>
      <c r="B27" s="19"/>
      <c r="C27" s="123"/>
    </row>
    <row r="28" spans="1:10" s="17" customFormat="1" x14ac:dyDescent="0.25">
      <c r="A28" s="130"/>
      <c r="B28" s="131"/>
      <c r="C28" s="125"/>
    </row>
    <row r="29" spans="1:10" s="17" customFormat="1" x14ac:dyDescent="0.25">
      <c r="A29" s="120"/>
      <c r="B29" s="121"/>
      <c r="C29" s="122"/>
    </row>
    <row r="30" spans="1:10" s="17" customFormat="1" x14ac:dyDescent="0.25">
      <c r="A30" s="124"/>
      <c r="B30" s="19"/>
      <c r="C30" s="123"/>
    </row>
    <row r="31" spans="1:10" s="17" customFormat="1" x14ac:dyDescent="0.25">
      <c r="A31" s="124"/>
      <c r="B31" s="19"/>
      <c r="C31" s="123"/>
    </row>
    <row r="32" spans="1:10" x14ac:dyDescent="0.25">
      <c r="A32" s="99"/>
      <c r="C32" s="123"/>
    </row>
    <row r="33" spans="1:3" x14ac:dyDescent="0.25">
      <c r="A33" s="102"/>
      <c r="B33" s="103"/>
      <c r="C33" s="12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97"/>
      <c r="B41" s="98"/>
      <c r="C41" s="122"/>
    </row>
    <row r="42" spans="1:3" x14ac:dyDescent="0.25">
      <c r="A42" s="99"/>
      <c r="B42" s="143"/>
      <c r="C42" s="123"/>
    </row>
    <row r="43" spans="1:3" x14ac:dyDescent="0.25">
      <c r="A43" s="99"/>
      <c r="B43" s="143"/>
      <c r="C43" s="123"/>
    </row>
    <row r="44" spans="1:3" x14ac:dyDescent="0.25">
      <c r="A44" s="99"/>
      <c r="B44" s="143"/>
      <c r="C44" s="123"/>
    </row>
    <row r="45" spans="1:3" x14ac:dyDescent="0.25">
      <c r="A45" s="102"/>
      <c r="B45" s="103"/>
      <c r="C45" s="12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61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62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62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A500-000000000000}"/>
  </hyperlinks>
  <pageMargins left="0.75" right="0.75" top="1" bottom="1" header="0.5" footer="0.5"/>
  <pageSetup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J9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2019-2020</v>
      </c>
    </row>
    <row r="2" spans="1:10" x14ac:dyDescent="0.25">
      <c r="A2" s="5"/>
    </row>
    <row r="3" spans="1:10" x14ac:dyDescent="0.25">
      <c r="A3" s="6" t="s">
        <v>65</v>
      </c>
    </row>
    <row r="5" spans="1:10" x14ac:dyDescent="0.25">
      <c r="A5" s="4" t="s">
        <v>1</v>
      </c>
      <c r="B5" s="2">
        <f>'Total Orgs'!B178</f>
        <v>3060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SUM(B11:B100)</f>
        <v>0</v>
      </c>
    </row>
    <row r="8" spans="1:10" x14ac:dyDescent="0.25">
      <c r="A8" s="4" t="s">
        <v>4</v>
      </c>
      <c r="B8" s="2">
        <f>SUM(B5+B6-B7)</f>
        <v>3060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C11" s="9"/>
    </row>
    <row r="12" spans="1:10" x14ac:dyDescent="0.25">
      <c r="C12" s="17"/>
    </row>
    <row r="13" spans="1:10" x14ac:dyDescent="0.25">
      <c r="C13" s="9"/>
    </row>
    <row r="14" spans="1:10" ht="15.75" customHeight="1" x14ac:dyDescent="0.25">
      <c r="C14" s="17"/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C16" s="17"/>
      <c r="D16" s="23"/>
      <c r="E16" s="23"/>
      <c r="F16" s="23"/>
      <c r="G16" s="23"/>
      <c r="H16" s="23"/>
      <c r="I16" s="23"/>
      <c r="J16" s="23"/>
    </row>
    <row r="17" spans="3:10" x14ac:dyDescent="0.25">
      <c r="C17" s="9"/>
      <c r="D17" s="23"/>
      <c r="E17" s="23"/>
      <c r="F17" s="23"/>
      <c r="G17" s="23"/>
      <c r="H17" s="23"/>
      <c r="I17" s="23"/>
      <c r="J17" s="23"/>
    </row>
    <row r="18" spans="3:10" x14ac:dyDescent="0.25">
      <c r="C18" s="17"/>
      <c r="D18" s="23"/>
      <c r="E18" s="23"/>
      <c r="F18" s="23"/>
      <c r="G18" s="23"/>
      <c r="H18" s="23"/>
      <c r="I18" s="23"/>
      <c r="J18" s="23"/>
    </row>
    <row r="19" spans="3:10" x14ac:dyDescent="0.25">
      <c r="C19" s="9"/>
    </row>
    <row r="20" spans="3:10" x14ac:dyDescent="0.25">
      <c r="C20" s="17"/>
    </row>
    <row r="21" spans="3:10" x14ac:dyDescent="0.25">
      <c r="C21" s="9"/>
    </row>
    <row r="22" spans="3:10" x14ac:dyDescent="0.25">
      <c r="C22" s="17"/>
    </row>
    <row r="23" spans="3:10" x14ac:dyDescent="0.25">
      <c r="C23" s="9"/>
    </row>
    <row r="24" spans="3:10" x14ac:dyDescent="0.25">
      <c r="C24" s="17"/>
    </row>
    <row r="25" spans="3:10" x14ac:dyDescent="0.25">
      <c r="C25" s="9"/>
    </row>
    <row r="26" spans="3:10" x14ac:dyDescent="0.25">
      <c r="C26" s="17"/>
    </row>
    <row r="27" spans="3:10" x14ac:dyDescent="0.25">
      <c r="C27" s="9"/>
    </row>
    <row r="28" spans="3:10" x14ac:dyDescent="0.25">
      <c r="C28" s="17"/>
    </row>
    <row r="29" spans="3:10" x14ac:dyDescent="0.25">
      <c r="C29" s="9"/>
    </row>
    <row r="30" spans="3:10" x14ac:dyDescent="0.25">
      <c r="C30" s="17"/>
    </row>
    <row r="31" spans="3:10" x14ac:dyDescent="0.25">
      <c r="C31" s="9"/>
    </row>
    <row r="32" spans="3:10" x14ac:dyDescent="0.25">
      <c r="C32" s="17"/>
    </row>
    <row r="33" spans="1:3" x14ac:dyDescent="0.25">
      <c r="C33" s="9"/>
    </row>
    <row r="34" spans="1:3" x14ac:dyDescent="0.25">
      <c r="C34" s="17"/>
    </row>
    <row r="35" spans="1:3" x14ac:dyDescent="0.25">
      <c r="C35" s="9"/>
    </row>
    <row r="36" spans="1:3" x14ac:dyDescent="0.25">
      <c r="C36" s="17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48"/>
      <c r="C41" s="9"/>
    </row>
    <row r="42" spans="1:3" x14ac:dyDescent="0.25">
      <c r="C42" s="17"/>
    </row>
    <row r="43" spans="1:3" x14ac:dyDescent="0.25">
      <c r="A43" s="48"/>
      <c r="C43" s="9"/>
    </row>
    <row r="44" spans="1:3" x14ac:dyDescent="0.25">
      <c r="C44" s="17"/>
    </row>
    <row r="45" spans="1:3" x14ac:dyDescent="0.25">
      <c r="C45" s="9"/>
    </row>
    <row r="46" spans="1:3" x14ac:dyDescent="0.25">
      <c r="C46" s="17"/>
    </row>
    <row r="47" spans="1:3" x14ac:dyDescent="0.25">
      <c r="C47" s="9"/>
    </row>
    <row r="48" spans="1:3" x14ac:dyDescent="0.25">
      <c r="C48" s="17"/>
    </row>
    <row r="49" spans="1:3" x14ac:dyDescent="0.25">
      <c r="C49" s="9"/>
    </row>
    <row r="50" spans="1:3" x14ac:dyDescent="0.25">
      <c r="C50" s="17"/>
    </row>
    <row r="51" spans="1:3" x14ac:dyDescent="0.25">
      <c r="C51" s="9"/>
    </row>
    <row r="52" spans="1:3" x14ac:dyDescent="0.25">
      <c r="C52" s="17"/>
    </row>
    <row r="53" spans="1:3" x14ac:dyDescent="0.25">
      <c r="C53" s="9"/>
    </row>
    <row r="54" spans="1:3" x14ac:dyDescent="0.25">
      <c r="C54" s="17"/>
    </row>
    <row r="55" spans="1:3" x14ac:dyDescent="0.25">
      <c r="A55" s="13"/>
      <c r="B55" s="14"/>
      <c r="C55" s="137"/>
    </row>
    <row r="56" spans="1:3" x14ac:dyDescent="0.25">
      <c r="C56" s="17"/>
    </row>
    <row r="57" spans="1:3" x14ac:dyDescent="0.25">
      <c r="C57" s="9"/>
    </row>
    <row r="58" spans="1:3" x14ac:dyDescent="0.25">
      <c r="C58" s="17"/>
    </row>
    <row r="59" spans="1:3" x14ac:dyDescent="0.25">
      <c r="C59" s="9"/>
    </row>
    <row r="60" spans="1:3" x14ac:dyDescent="0.25">
      <c r="C60" s="17"/>
    </row>
    <row r="61" spans="1:3" x14ac:dyDescent="0.25">
      <c r="C61" s="9"/>
    </row>
    <row r="62" spans="1:3" x14ac:dyDescent="0.25">
      <c r="C62" s="17"/>
    </row>
    <row r="63" spans="1:3" x14ac:dyDescent="0.25">
      <c r="C63" s="9"/>
    </row>
    <row r="64" spans="1:3" x14ac:dyDescent="0.25">
      <c r="C64" s="17"/>
    </row>
    <row r="65" spans="3:3" x14ac:dyDescent="0.25">
      <c r="C65" s="9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8" spans="3:3" x14ac:dyDescent="0.25">
      <c r="C98" s="17"/>
    </row>
  </sheetData>
  <hyperlinks>
    <hyperlink ref="A1" location="'Total Orgs'!A1" display="Total Organizations" xr:uid="{00000000-0004-0000-A600-000000000000}"/>
  </hyperlinks>
  <pageMargins left="0.75" right="0.75" top="1" bottom="1" header="0.5" footer="0.5"/>
  <pageSetup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16384" width="9" style="21"/>
  </cols>
  <sheetData>
    <row r="1" spans="1:3" x14ac:dyDescent="0.25">
      <c r="A1" s="5" t="s">
        <v>0</v>
      </c>
      <c r="B1" s="20"/>
      <c r="C1" s="1" t="str">
        <f>'Total Orgs'!A1</f>
        <v>Budget 2019-2020</v>
      </c>
    </row>
    <row r="2" spans="1:3" x14ac:dyDescent="0.25">
      <c r="A2" s="5"/>
      <c r="B2" s="20"/>
    </row>
    <row r="3" spans="1:3" x14ac:dyDescent="0.25">
      <c r="A3" s="8" t="s">
        <v>98</v>
      </c>
      <c r="B3" s="20"/>
    </row>
    <row r="4" spans="1:3" x14ac:dyDescent="0.25">
      <c r="A4" s="51"/>
      <c r="B4" s="20"/>
    </row>
    <row r="5" spans="1:3" x14ac:dyDescent="0.25">
      <c r="A5" s="51" t="s">
        <v>1</v>
      </c>
      <c r="B5" s="20">
        <f>'Total Orgs'!B21</f>
        <v>1000</v>
      </c>
    </row>
    <row r="6" spans="1:3" x14ac:dyDescent="0.25">
      <c r="A6" s="51" t="s">
        <v>2</v>
      </c>
      <c r="B6" s="20"/>
    </row>
    <row r="7" spans="1:3" s="54" customFormat="1" x14ac:dyDescent="0.25">
      <c r="A7" s="53" t="s">
        <v>165</v>
      </c>
      <c r="B7" s="128"/>
      <c r="C7" s="15"/>
    </row>
    <row r="8" spans="1:3" x14ac:dyDescent="0.25">
      <c r="A8" s="51" t="s">
        <v>3</v>
      </c>
      <c r="B8" s="20">
        <f>SUM(B12:B101)</f>
        <v>0</v>
      </c>
    </row>
    <row r="9" spans="1:3" x14ac:dyDescent="0.25">
      <c r="A9" s="51" t="s">
        <v>4</v>
      </c>
      <c r="B9" s="20">
        <f>SUM(B5+B6-B7-B8)</f>
        <v>1000</v>
      </c>
    </row>
    <row r="10" spans="1:3" x14ac:dyDescent="0.25">
      <c r="A10" s="51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51"/>
      <c r="C12"/>
    </row>
    <row r="13" spans="1:3" x14ac:dyDescent="0.25">
      <c r="C13"/>
    </row>
    <row r="14" spans="1:3" x14ac:dyDescent="0.25">
      <c r="A14" s="52"/>
      <c r="C14"/>
    </row>
    <row r="15" spans="1:3" x14ac:dyDescent="0.25">
      <c r="A15" s="51"/>
      <c r="C15"/>
    </row>
    <row r="16" spans="1:3" x14ac:dyDescent="0.25">
      <c r="A16" s="52"/>
      <c r="C16"/>
    </row>
    <row r="17" spans="1:3" x14ac:dyDescent="0.25">
      <c r="A17" s="51"/>
      <c r="C17"/>
    </row>
    <row r="18" spans="1:3" x14ac:dyDescent="0.25">
      <c r="C18" s="10"/>
    </row>
    <row r="19" spans="1:3" x14ac:dyDescent="0.25">
      <c r="A19" s="52"/>
      <c r="C19"/>
    </row>
    <row r="20" spans="1:3" s="54" customFormat="1" x14ac:dyDescent="0.25">
      <c r="A20" s="53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330</v>
      </c>
    </row>
    <row r="5" spans="1:3" x14ac:dyDescent="0.25">
      <c r="A5" s="4" t="s">
        <v>1</v>
      </c>
      <c r="B5" s="2">
        <f>'Total Orgs'!B22</f>
        <v>1200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11"/>
  <sheetViews>
    <sheetView workbookViewId="0">
      <selection activeCell="A12" sqref="A12:C2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163</v>
      </c>
    </row>
    <row r="5" spans="1:3" x14ac:dyDescent="0.25">
      <c r="A5" s="4" t="s">
        <v>1</v>
      </c>
      <c r="B5" s="2">
        <f>'Total Orgs'!B5</f>
        <v>2000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213</v>
      </c>
    </row>
    <row r="5" spans="1:3" x14ac:dyDescent="0.25">
      <c r="A5" s="4" t="s">
        <v>1</v>
      </c>
      <c r="B5" s="2">
        <f>'Total Orgs'!B23</f>
        <v>700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35.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331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Orgs'!B24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232</v>
      </c>
    </row>
    <row r="5" spans="1:3" x14ac:dyDescent="0.25">
      <c r="A5" s="4" t="s">
        <v>1</v>
      </c>
      <c r="B5" s="2">
        <f>'Total Orgs'!B25</f>
        <v>700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16"/>
  <sheetViews>
    <sheetView workbookViewId="0">
      <selection activeCell="C36" sqref="C36"/>
    </sheetView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Orgs'!B26</f>
        <v>1300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4" spans="1:3" x14ac:dyDescent="0.25">
      <c r="A14" s="29"/>
    </row>
    <row r="15" spans="1:3" s="23" customFormat="1" x14ac:dyDescent="0.25">
      <c r="A15" s="42"/>
      <c r="C15" s="15"/>
    </row>
    <row r="16" spans="1:3" x14ac:dyDescent="0.25">
      <c r="A16" s="29"/>
    </row>
  </sheetData>
  <hyperlinks>
    <hyperlink ref="A1" location="'Total Orgs'!A1" display="Total Organizations" xr:uid="{00000000-0004-0000-13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23"/>
  <sheetViews>
    <sheetView workbookViewId="0">
      <selection activeCell="A12" sqref="A12:C2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164</v>
      </c>
    </row>
    <row r="5" spans="1:3" x14ac:dyDescent="0.25">
      <c r="A5" s="4" t="s">
        <v>1</v>
      </c>
      <c r="B5" s="2">
        <f>'Total Orgs'!B27</f>
        <v>5000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7"/>
      <c r="B12" s="98"/>
      <c r="C12" s="65"/>
    </row>
    <row r="13" spans="1:3" x14ac:dyDescent="0.25">
      <c r="A13" s="99"/>
      <c r="C13" s="100"/>
    </row>
    <row r="14" spans="1:3" x14ac:dyDescent="0.25">
      <c r="A14" s="99"/>
      <c r="C14" s="100"/>
    </row>
    <row r="15" spans="1:3" x14ac:dyDescent="0.25">
      <c r="A15" s="99"/>
      <c r="C15" s="100"/>
    </row>
    <row r="16" spans="1:3" x14ac:dyDescent="0.25">
      <c r="A16" s="99"/>
      <c r="C16" s="100"/>
    </row>
    <row r="17" spans="1:3" x14ac:dyDescent="0.25">
      <c r="A17" s="99"/>
      <c r="C17" s="100"/>
    </row>
    <row r="18" spans="1:3" x14ac:dyDescent="0.25">
      <c r="A18" s="97"/>
      <c r="B18" s="98"/>
      <c r="C18" s="65"/>
    </row>
    <row r="19" spans="1:3" x14ac:dyDescent="0.25">
      <c r="A19" s="99"/>
      <c r="C19" s="100"/>
    </row>
    <row r="20" spans="1:3" x14ac:dyDescent="0.25">
      <c r="A20" s="99"/>
      <c r="C20" s="100"/>
    </row>
    <row r="21" spans="1:3" x14ac:dyDescent="0.25">
      <c r="A21" s="99"/>
      <c r="C21" s="100"/>
    </row>
    <row r="22" spans="1:3" x14ac:dyDescent="0.25">
      <c r="A22" s="99"/>
      <c r="C22" s="100"/>
    </row>
    <row r="23" spans="1:3" x14ac:dyDescent="0.25">
      <c r="A23" s="102"/>
      <c r="B23" s="103"/>
      <c r="C23" s="70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61"/>
  <sheetViews>
    <sheetView workbookViewId="0">
      <selection activeCell="B6" sqref="B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17</v>
      </c>
    </row>
    <row r="5" spans="1:3" x14ac:dyDescent="0.25">
      <c r="A5" s="4" t="s">
        <v>1</v>
      </c>
      <c r="B5" s="2">
        <f>'Total Orgs'!B28</f>
        <v>6000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6000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5" spans="1:3" x14ac:dyDescent="0.25">
      <c r="C15" s="16"/>
    </row>
    <row r="16" spans="1:3" s="23" customFormat="1" x14ac:dyDescent="0.25">
      <c r="A16" s="13"/>
      <c r="B16" s="14"/>
      <c r="C16" s="15"/>
    </row>
    <row r="17" spans="1:3" x14ac:dyDescent="0.25">
      <c r="C17" s="16"/>
    </row>
    <row r="18" spans="1:3" s="23" customFormat="1" x14ac:dyDescent="0.25">
      <c r="A18" s="13"/>
      <c r="B18" s="14"/>
      <c r="C18" s="24"/>
    </row>
    <row r="19" spans="1:3" x14ac:dyDescent="0.25">
      <c r="C19" s="16"/>
    </row>
    <row r="20" spans="1:3" x14ac:dyDescent="0.25">
      <c r="C20" s="16"/>
    </row>
    <row r="21" spans="1:3" s="15" customFormat="1" x14ac:dyDescent="0.25">
      <c r="A21" s="22"/>
      <c r="B21" s="37"/>
      <c r="C21" s="24"/>
    </row>
    <row r="22" spans="1:3" s="23" customFormat="1" x14ac:dyDescent="0.25">
      <c r="A22" s="13"/>
      <c r="B22" s="14"/>
      <c r="C22" s="24"/>
    </row>
    <row r="23" spans="1:3" x14ac:dyDescent="0.25">
      <c r="C23" s="10"/>
    </row>
    <row r="24" spans="1:3" x14ac:dyDescent="0.25">
      <c r="C24" s="16"/>
    </row>
    <row r="25" spans="1:3" x14ac:dyDescent="0.25">
      <c r="C25" s="16"/>
    </row>
    <row r="26" spans="1:3" x14ac:dyDescent="0.25">
      <c r="C26" s="16"/>
    </row>
    <row r="27" spans="1:3" x14ac:dyDescent="0.25">
      <c r="C27" s="16"/>
    </row>
    <row r="28" spans="1:3" x14ac:dyDescent="0.25">
      <c r="C28" s="16"/>
    </row>
    <row r="29" spans="1:3" x14ac:dyDescent="0.25">
      <c r="C29" s="16"/>
    </row>
    <row r="30" spans="1:3" s="15" customFormat="1" x14ac:dyDescent="0.25">
      <c r="A30" s="22"/>
      <c r="B30" s="37"/>
      <c r="C30" s="24"/>
    </row>
    <row r="31" spans="1:3" x14ac:dyDescent="0.25">
      <c r="C31" s="16"/>
    </row>
    <row r="32" spans="1:3" x14ac:dyDescent="0.25">
      <c r="C32" s="16"/>
    </row>
    <row r="33" spans="3:3" x14ac:dyDescent="0.25">
      <c r="C33" s="16"/>
    </row>
    <row r="34" spans="3:3" x14ac:dyDescent="0.25">
      <c r="C34" s="16"/>
    </row>
    <row r="35" spans="3:3" x14ac:dyDescent="0.25">
      <c r="C35" s="16"/>
    </row>
    <row r="36" spans="3:3" x14ac:dyDescent="0.25">
      <c r="C36" s="16"/>
    </row>
    <row r="37" spans="3:3" x14ac:dyDescent="0.25">
      <c r="C37" s="16"/>
    </row>
    <row r="38" spans="3:3" x14ac:dyDescent="0.25">
      <c r="C38" s="16"/>
    </row>
    <row r="39" spans="3:3" x14ac:dyDescent="0.25">
      <c r="C39" s="16"/>
    </row>
    <row r="40" spans="3:3" x14ac:dyDescent="0.25">
      <c r="C40" s="16"/>
    </row>
    <row r="41" spans="3:3" x14ac:dyDescent="0.25">
      <c r="C41" s="16"/>
    </row>
    <row r="42" spans="3:3" x14ac:dyDescent="0.25">
      <c r="C42" s="16"/>
    </row>
    <row r="43" spans="3:3" x14ac:dyDescent="0.25">
      <c r="C43" s="16"/>
    </row>
    <row r="44" spans="3:3" x14ac:dyDescent="0.25">
      <c r="C44" s="16"/>
    </row>
    <row r="45" spans="3:3" x14ac:dyDescent="0.25">
      <c r="C45" s="16"/>
    </row>
    <row r="46" spans="3:3" x14ac:dyDescent="0.25">
      <c r="C46" s="16"/>
    </row>
    <row r="47" spans="3:3" x14ac:dyDescent="0.25">
      <c r="C47" s="16"/>
    </row>
    <row r="48" spans="3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266</v>
      </c>
    </row>
    <row r="5" spans="1:3" x14ac:dyDescent="0.25">
      <c r="A5" s="4" t="s">
        <v>1</v>
      </c>
      <c r="B5" s="2">
        <f>'Total Orgs'!B29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1"/>
  </sheetPr>
  <dimension ref="A1:C11"/>
  <sheetViews>
    <sheetView workbookViewId="0">
      <selection activeCell="A12" sqref="A12:C17"/>
    </sheetView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192</v>
      </c>
    </row>
    <row r="5" spans="1:3" x14ac:dyDescent="0.25">
      <c r="A5" s="4" t="s">
        <v>1</v>
      </c>
      <c r="B5" s="2">
        <f>'Total Orgs'!B30</f>
        <v>1000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332</v>
      </c>
    </row>
    <row r="5" spans="1:3" x14ac:dyDescent="0.25">
      <c r="A5" s="4" t="s">
        <v>1</v>
      </c>
      <c r="B5" s="2">
        <f>'Total Orgs'!B31</f>
        <v>500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9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C00000"/>
  </sheetPr>
  <dimension ref="A1:X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24" x14ac:dyDescent="0.25">
      <c r="A1" s="5" t="s">
        <v>0</v>
      </c>
      <c r="C1" s="1" t="str">
        <f>'Total Orgs'!A1</f>
        <v>Budget 2019-2020</v>
      </c>
    </row>
    <row r="2" spans="1:24" x14ac:dyDescent="0.25">
      <c r="A2" s="5"/>
    </row>
    <row r="3" spans="1:24" x14ac:dyDescent="0.25">
      <c r="A3" s="6" t="s">
        <v>334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x14ac:dyDescent="0.25">
      <c r="E4" s="159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4" x14ac:dyDescent="0.25">
      <c r="A5" s="4" t="s">
        <v>1</v>
      </c>
      <c r="B5" s="2">
        <f>'Total Orgs'!B32</f>
        <v>500</v>
      </c>
      <c r="E5" s="159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x14ac:dyDescent="0.25">
      <c r="A6" s="4" t="s">
        <v>2</v>
      </c>
      <c r="E6" s="159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x14ac:dyDescent="0.25">
      <c r="A7" s="4" t="s">
        <v>165</v>
      </c>
      <c r="E7" s="16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x14ac:dyDescent="0.25">
      <c r="A8" s="4" t="s">
        <v>3</v>
      </c>
      <c r="B8" s="2">
        <f>SUM(B12:B109)</f>
        <v>0</v>
      </c>
      <c r="E8" s="16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x14ac:dyDescent="0.25">
      <c r="A9" s="4" t="s">
        <v>4</v>
      </c>
      <c r="B9" s="2">
        <f>SUM(B5+B6-B8)</f>
        <v>500</v>
      </c>
      <c r="E9" s="160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x14ac:dyDescent="0.25">
      <c r="E10" s="160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s="1" customFormat="1" x14ac:dyDescent="0.25">
      <c r="A11" s="7" t="s">
        <v>5</v>
      </c>
      <c r="B11" s="3" t="s">
        <v>6</v>
      </c>
      <c r="C11" s="1" t="s">
        <v>7</v>
      </c>
      <c r="E11" s="159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x14ac:dyDescent="0.25">
      <c r="E12" s="159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x14ac:dyDescent="0.25">
      <c r="C13" s="10"/>
      <c r="E13" s="159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x14ac:dyDescent="0.25">
      <c r="E14" s="159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x14ac:dyDescent="0.25">
      <c r="C15" s="15"/>
      <c r="E15" s="161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x14ac:dyDescent="0.25">
      <c r="E16" s="159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3:7" x14ac:dyDescent="0.25">
      <c r="E17" s="59"/>
    </row>
    <row r="18" spans="3:7" x14ac:dyDescent="0.25">
      <c r="E18" s="60"/>
    </row>
    <row r="19" spans="3:7" x14ac:dyDescent="0.25">
      <c r="C19" s="10"/>
      <c r="E19" s="60"/>
    </row>
    <row r="25" spans="3:7" x14ac:dyDescent="0.25">
      <c r="C25" s="10"/>
    </row>
    <row r="29" spans="3:7" x14ac:dyDescent="0.25">
      <c r="C29" s="10"/>
      <c r="D29" s="23"/>
      <c r="E29" s="23"/>
      <c r="F29" s="23"/>
      <c r="G29" s="23"/>
    </row>
    <row r="30" spans="3:7" x14ac:dyDescent="0.25">
      <c r="C30" s="10"/>
    </row>
  </sheetData>
  <hyperlinks>
    <hyperlink ref="A1" location="'Total Orgs'!A1" display="Total Organizations" xr:uid="{00000000-0004-0000-3F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C28"/>
  <sheetViews>
    <sheetView workbookViewId="0">
      <selection activeCell="A12" sqref="A12:C2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70</v>
      </c>
    </row>
    <row r="5" spans="1:3" x14ac:dyDescent="0.25">
      <c r="A5" s="4" t="s">
        <v>1</v>
      </c>
      <c r="B5" s="2">
        <f>'Total Orgs'!B6</f>
        <v>2400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2400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7"/>
    </row>
    <row r="14" spans="1:3" x14ac:dyDescent="0.25">
      <c r="C14" s="4"/>
    </row>
    <row r="19" spans="1:3" s="41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200-000000000000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1"/>
  </sheetPr>
  <dimension ref="A1:C11"/>
  <sheetViews>
    <sheetView workbookViewId="0">
      <selection activeCell="A12" sqref="A12:D2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Orgs'!B33</f>
        <v>4050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00000"/>
  </sheetPr>
  <dimension ref="A1:C24"/>
  <sheetViews>
    <sheetView workbookViewId="0">
      <selection activeCell="A12" sqref="A12:C29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Orgs'!B34</f>
        <v>15000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1900-000000000000}"/>
  </hyperlinks>
  <pageMargins left="0.75" right="0.75" top="1" bottom="1" header="0.5" footer="0.5"/>
  <pageSetup orientation="portrait" horizontalDpi="4294967292" verticalDpi="42949672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335</v>
      </c>
    </row>
    <row r="5" spans="1:3" x14ac:dyDescent="0.25">
      <c r="A5" s="4" t="s">
        <v>1</v>
      </c>
      <c r="B5" s="2">
        <f>'Total Orgs'!B35</f>
        <v>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ht="51.75" customHeight="1" x14ac:dyDescent="0.25">
      <c r="A16" s="13"/>
      <c r="B16" s="14"/>
      <c r="C16" s="15"/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1"/>
  </sheetPr>
  <dimension ref="A1:C11"/>
  <sheetViews>
    <sheetView workbookViewId="0">
      <selection activeCell="C29" sqref="C29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Orgs'!B36</f>
        <v>8500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8500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00000"/>
  </sheetPr>
  <dimension ref="A1:C11"/>
  <sheetViews>
    <sheetView workbookViewId="0">
      <selection activeCell="A12" sqref="A12:C23"/>
    </sheetView>
  </sheetViews>
  <sheetFormatPr defaultColWidth="11" defaultRowHeight="15.75" x14ac:dyDescent="0.25"/>
  <cols>
    <col min="1" max="1" width="19.75" style="22" customWidth="1"/>
    <col min="2" max="2" width="12" style="37" customWidth="1"/>
    <col min="3" max="3" width="43.375" style="15" customWidth="1"/>
    <col min="4" max="16384" width="11" style="15"/>
  </cols>
  <sheetData>
    <row r="1" spans="1:3" x14ac:dyDescent="0.25">
      <c r="A1" s="75" t="s">
        <v>0</v>
      </c>
      <c r="C1" s="78" t="str">
        <f>'Total Orgs'!A1</f>
        <v>Budget 2019-2020</v>
      </c>
    </row>
    <row r="2" spans="1:3" x14ac:dyDescent="0.25">
      <c r="A2" s="75"/>
    </row>
    <row r="3" spans="1:3" ht="31.5" x14ac:dyDescent="0.25">
      <c r="A3" s="76" t="s">
        <v>107</v>
      </c>
    </row>
    <row r="5" spans="1:3" x14ac:dyDescent="0.25">
      <c r="A5" s="22" t="s">
        <v>1</v>
      </c>
      <c r="B5" s="37">
        <f>'Total Orgs'!B37</f>
        <v>1000</v>
      </c>
    </row>
    <row r="6" spans="1:3" x14ac:dyDescent="0.25">
      <c r="A6" s="22" t="s">
        <v>2</v>
      </c>
    </row>
    <row r="7" spans="1:3" x14ac:dyDescent="0.25">
      <c r="A7" s="22" t="s">
        <v>165</v>
      </c>
    </row>
    <row r="8" spans="1:3" x14ac:dyDescent="0.25">
      <c r="A8" s="22" t="s">
        <v>3</v>
      </c>
      <c r="B8" s="37">
        <f>SUM(B12:B104)</f>
        <v>0</v>
      </c>
    </row>
    <row r="9" spans="1:3" x14ac:dyDescent="0.25">
      <c r="A9" s="22" t="s">
        <v>4</v>
      </c>
      <c r="B9" s="37">
        <f>SUM(B5+B6-B8)</f>
        <v>1000</v>
      </c>
    </row>
    <row r="11" spans="1:3" s="78" customFormat="1" x14ac:dyDescent="0.25">
      <c r="A11" s="77" t="s">
        <v>5</v>
      </c>
      <c r="B11" s="79" t="s">
        <v>6</v>
      </c>
      <c r="C11" s="78" t="s">
        <v>7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Orgs'!B38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2"/>
    </row>
    <row r="13" spans="1:3" x14ac:dyDescent="0.25">
      <c r="A13" s="32"/>
    </row>
    <row r="14" spans="1:3" x14ac:dyDescent="0.25">
      <c r="A14" s="32"/>
    </row>
    <row r="15" spans="1:3" s="23" customFormat="1" x14ac:dyDescent="0.25">
      <c r="A15" s="43"/>
      <c r="C15" s="15"/>
    </row>
    <row r="16" spans="1:3" x14ac:dyDescent="0.25">
      <c r="A16" s="32"/>
      <c r="C16" s="4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</sheetData>
  <hyperlinks>
    <hyperlink ref="A1" location="'Total Orgs'!A1" display="Total Organizations" xr:uid="{00000000-0004-0000-1C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336</v>
      </c>
    </row>
    <row r="5" spans="1:3" x14ac:dyDescent="0.25">
      <c r="A5" s="4" t="s">
        <v>1</v>
      </c>
      <c r="B5" s="2">
        <f>'Total Orgs'!B39</f>
        <v>300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300-000000000000}"/>
  </hyperlinks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11"/>
  <sheetViews>
    <sheetView workbookViewId="0">
      <selection activeCell="A12" sqref="A12:C1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Orgs'!B40</f>
        <v>1040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1"/>
  </sheetPr>
  <dimension ref="A1:C13"/>
  <sheetViews>
    <sheetView workbookViewId="0">
      <selection activeCell="A12" sqref="A12:C1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Orgs'!B41</f>
        <v>1200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s="15" customFormat="1" x14ac:dyDescent="0.25">
      <c r="A13" s="22"/>
      <c r="B13" s="37"/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49"/>
  <sheetViews>
    <sheetView workbookViewId="0">
      <selection activeCell="B6" sqref="B6"/>
    </sheetView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91</v>
      </c>
    </row>
    <row r="4" spans="1:3" x14ac:dyDescent="0.25">
      <c r="A4" s="4"/>
    </row>
    <row r="5" spans="1:3" x14ac:dyDescent="0.25">
      <c r="A5" s="4" t="s">
        <v>1</v>
      </c>
      <c r="B5" s="2">
        <f>'Total Orgs'!B42</f>
        <v>5500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5500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2"/>
    </row>
    <row r="13" spans="1:3" x14ac:dyDescent="0.25">
      <c r="A13" s="32"/>
    </row>
    <row r="14" spans="1:3" x14ac:dyDescent="0.25">
      <c r="A14" s="32"/>
    </row>
    <row r="15" spans="1:3" x14ac:dyDescent="0.25">
      <c r="A15" s="32"/>
    </row>
    <row r="16" spans="1:3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3" x14ac:dyDescent="0.25">
      <c r="A33" s="32"/>
    </row>
    <row r="34" spans="1:3" x14ac:dyDescent="0.25">
      <c r="A34" s="32"/>
    </row>
    <row r="35" spans="1:3" x14ac:dyDescent="0.25">
      <c r="A35" s="32"/>
    </row>
    <row r="36" spans="1:3" x14ac:dyDescent="0.25">
      <c r="A36" s="32"/>
    </row>
    <row r="37" spans="1:3" x14ac:dyDescent="0.25">
      <c r="A37" s="32"/>
    </row>
    <row r="38" spans="1:3" x14ac:dyDescent="0.25">
      <c r="A38" s="32"/>
    </row>
    <row r="39" spans="1:3" x14ac:dyDescent="0.25">
      <c r="A39" s="32"/>
    </row>
    <row r="40" spans="1:3" x14ac:dyDescent="0.25">
      <c r="A40" s="32"/>
    </row>
    <row r="41" spans="1:3" x14ac:dyDescent="0.25">
      <c r="A41" s="32"/>
    </row>
    <row r="42" spans="1:3" x14ac:dyDescent="0.25">
      <c r="A42" s="32"/>
    </row>
    <row r="43" spans="1:3" x14ac:dyDescent="0.25">
      <c r="A43" s="32"/>
    </row>
    <row r="44" spans="1:3" x14ac:dyDescent="0.25">
      <c r="A44" s="32"/>
      <c r="C44" s="10"/>
    </row>
    <row r="45" spans="1:3" x14ac:dyDescent="0.25">
      <c r="A45" s="32"/>
    </row>
    <row r="49" spans="1:1" x14ac:dyDescent="0.25">
      <c r="A49" s="4"/>
    </row>
  </sheetData>
  <hyperlinks>
    <hyperlink ref="A1" location="'Total Orgs'!A1" display="Total Organizations" xr:uid="{00000000-0004-0000-1F00-000000000000}"/>
  </hyperlinks>
  <pageMargins left="0.7" right="0.7" top="0.75" bottom="0.75" header="0.3" footer="0.3"/>
  <pageSetup paperSize="1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Orgs'!B7</f>
        <v>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214</v>
      </c>
    </row>
    <row r="5" spans="1:3" x14ac:dyDescent="0.25">
      <c r="A5" s="4" t="s">
        <v>1</v>
      </c>
      <c r="B5" s="2">
        <f>'Total Orgs'!B44</f>
        <v>300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Orgs'!B45</f>
        <v>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2100-000000000000}"/>
  </hyperlinks>
  <pageMargins left="0.75" right="0.75" top="1" bottom="1" header="0.5" footer="0.5"/>
  <pageSetup orientation="portrait" horizontalDpi="4294967292" verticalDpi="4294967292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C00000"/>
  </sheetPr>
  <dimension ref="A1:C11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337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Orgs'!B46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300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00000"/>
  </sheetPr>
  <dimension ref="A1:C22"/>
  <sheetViews>
    <sheetView workbookViewId="0">
      <selection activeCell="A12" sqref="A12:C2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83</v>
      </c>
    </row>
    <row r="5" spans="1:3" x14ac:dyDescent="0.25">
      <c r="A5" s="4" t="s">
        <v>1</v>
      </c>
      <c r="B5" s="2">
        <f>'Total Orgs'!B47</f>
        <v>6000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6000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7"/>
      <c r="B12" s="98"/>
      <c r="C12" s="65"/>
    </row>
    <row r="13" spans="1:3" x14ac:dyDescent="0.25">
      <c r="A13" s="99"/>
      <c r="C13" s="100"/>
    </row>
    <row r="14" spans="1:3" x14ac:dyDescent="0.25">
      <c r="A14" s="99"/>
      <c r="C14" s="100"/>
    </row>
    <row r="15" spans="1:3" x14ac:dyDescent="0.25">
      <c r="A15" s="99"/>
      <c r="C15" s="100"/>
    </row>
    <row r="16" spans="1:3" x14ac:dyDescent="0.25">
      <c r="A16" s="99"/>
      <c r="C16" s="100"/>
    </row>
    <row r="17" spans="1:3" x14ac:dyDescent="0.25">
      <c r="A17" s="102"/>
      <c r="B17" s="103"/>
      <c r="C17" s="70"/>
    </row>
    <row r="18" spans="1:3" x14ac:dyDescent="0.25">
      <c r="C18" s="100"/>
    </row>
    <row r="19" spans="1:3" x14ac:dyDescent="0.25">
      <c r="C19" s="100"/>
    </row>
    <row r="20" spans="1:3" x14ac:dyDescent="0.25">
      <c r="C20" s="100"/>
    </row>
    <row r="21" spans="1:3" x14ac:dyDescent="0.25">
      <c r="C21" s="100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2200-000000000000}"/>
  </hyperlink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1"/>
  </sheetPr>
  <dimension ref="A1:C11"/>
  <sheetViews>
    <sheetView workbookViewId="0">
      <selection activeCell="A17" sqref="A1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85</v>
      </c>
    </row>
    <row r="5" spans="1:3" x14ac:dyDescent="0.25">
      <c r="A5" s="4" t="s">
        <v>1</v>
      </c>
      <c r="B5" s="2">
        <f>'Total Orgs'!B48</f>
        <v>260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260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300-000000000000}"/>
  </hyperlinks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233</v>
      </c>
    </row>
    <row r="5" spans="1:3" x14ac:dyDescent="0.25">
      <c r="A5" s="4" t="s">
        <v>1</v>
      </c>
      <c r="B5" s="2">
        <f>'Total Orgs'!B49</f>
        <v>600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horizontalDpi="4294967292" verticalDpi="4294967292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C11"/>
  <sheetViews>
    <sheetView workbookViewId="0">
      <selection activeCell="A12" sqref="A12:C1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Orgs'!B50</f>
        <v>750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750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6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311</v>
      </c>
    </row>
    <row r="5" spans="1:3" x14ac:dyDescent="0.25">
      <c r="A5" s="4" t="s">
        <v>1</v>
      </c>
      <c r="B5" s="2">
        <f>'Total Orgs'!B51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700-000000000000}"/>
  </hyperlinks>
  <pageMargins left="0.75" right="0.75" top="1" bottom="1" header="0.5" footer="0.5"/>
  <pageSetup orientation="portrait" horizontalDpi="4294967292" verticalDpi="42949672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338</v>
      </c>
    </row>
    <row r="5" spans="1:3" x14ac:dyDescent="0.25">
      <c r="A5" s="4" t="s">
        <v>1</v>
      </c>
      <c r="B5" s="2">
        <f>'Total Orgs'!B52</f>
        <v>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Orgs'!B53</f>
        <v>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5600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SUM(B12:B319)</f>
        <v>0</v>
      </c>
    </row>
    <row r="9" spans="1:3" x14ac:dyDescent="0.25">
      <c r="A9" s="4" t="s">
        <v>4</v>
      </c>
      <c r="B9" s="2">
        <f>SUM(B5+B6-B8)</f>
        <v>5600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400-000000000000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J12"/>
  <sheetViews>
    <sheetView workbookViewId="0">
      <selection activeCell="B14" sqref="A14:B1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2019-2020</v>
      </c>
    </row>
    <row r="2" spans="1:10" x14ac:dyDescent="0.25">
      <c r="A2" s="5"/>
    </row>
    <row r="3" spans="1:10" x14ac:dyDescent="0.25">
      <c r="A3" s="6" t="s">
        <v>215</v>
      </c>
    </row>
    <row r="5" spans="1:10" x14ac:dyDescent="0.25">
      <c r="A5" s="4" t="s">
        <v>1</v>
      </c>
      <c r="B5" s="2">
        <f>'Total Orgs'!B54</f>
        <v>8000</v>
      </c>
    </row>
    <row r="6" spans="1:10" x14ac:dyDescent="0.25">
      <c r="A6" s="4" t="s">
        <v>2</v>
      </c>
    </row>
    <row r="7" spans="1:10" x14ac:dyDescent="0.25">
      <c r="A7" s="4" t="s">
        <v>165</v>
      </c>
      <c r="D7" s="144"/>
      <c r="E7" s="144"/>
      <c r="F7" s="144"/>
      <c r="G7" s="144"/>
      <c r="H7" s="144"/>
      <c r="I7" s="144"/>
      <c r="J7" s="144"/>
    </row>
    <row r="8" spans="1:10" ht="15.75" customHeight="1" x14ac:dyDescent="0.25">
      <c r="A8" s="4" t="s">
        <v>3</v>
      </c>
      <c r="B8" s="2">
        <f>SUM(B12:B102)</f>
        <v>0</v>
      </c>
      <c r="D8" s="168"/>
      <c r="E8" s="168"/>
      <c r="F8" s="168"/>
      <c r="G8" s="168"/>
      <c r="H8" s="168"/>
      <c r="I8" s="168"/>
      <c r="J8" s="144"/>
    </row>
    <row r="9" spans="1:10" x14ac:dyDescent="0.25">
      <c r="A9" s="4" t="s">
        <v>4</v>
      </c>
      <c r="B9" s="2">
        <f>SUM(B5+B6-B8)</f>
        <v>8000</v>
      </c>
      <c r="D9" s="168"/>
      <c r="E9" s="168"/>
      <c r="F9" s="168"/>
      <c r="G9" s="168"/>
      <c r="H9" s="168"/>
      <c r="I9" s="168"/>
      <c r="J9" s="144"/>
    </row>
    <row r="10" spans="1:10" x14ac:dyDescent="0.25">
      <c r="D10" s="144"/>
      <c r="E10" s="144"/>
      <c r="F10" s="144"/>
      <c r="G10" s="144"/>
      <c r="H10" s="144"/>
      <c r="I10" s="144"/>
      <c r="J10" s="144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45"/>
      <c r="E11" s="145"/>
      <c r="F11" s="145"/>
      <c r="G11" s="145"/>
      <c r="H11" s="145"/>
      <c r="I11" s="145"/>
      <c r="J11" s="145"/>
    </row>
    <row r="12" spans="1:10" s="23" customFormat="1" x14ac:dyDescent="0.25">
      <c r="A12" s="13"/>
      <c r="B12" s="14"/>
      <c r="C12" s="15"/>
      <c r="D12" s="146"/>
      <c r="E12" s="146"/>
      <c r="F12" s="146"/>
      <c r="G12" s="146"/>
      <c r="H12" s="146"/>
      <c r="I12" s="146"/>
      <c r="J12" s="146"/>
    </row>
  </sheetData>
  <mergeCells count="1">
    <mergeCell ref="D8:I9"/>
  </mergeCells>
  <hyperlinks>
    <hyperlink ref="A1" location="'Total Orgs'!A1" display="Total Organizations" xr:uid="{00000000-0004-0000-2900-000000000000}"/>
  </hyperlink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1"/>
  </sheetPr>
  <dimension ref="A1:C45"/>
  <sheetViews>
    <sheetView workbookViewId="0">
      <selection activeCell="A12" sqref="A12:C2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Orgs'!B55</f>
        <v>11500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2A00-000000000000}"/>
  </hyperlinks>
  <pageMargins left="0.75" right="0.75" top="1" bottom="1" header="0.5" footer="0.5"/>
  <pageSetup orientation="portrait" horizontalDpi="4294967292" verticalDpi="42949672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312</v>
      </c>
    </row>
    <row r="5" spans="1:3" x14ac:dyDescent="0.25">
      <c r="A5" s="4" t="s">
        <v>1</v>
      </c>
      <c r="B5" s="2">
        <f>'Total Orgs'!B56</f>
        <v>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B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314</v>
      </c>
    </row>
    <row r="5" spans="1:3" x14ac:dyDescent="0.25">
      <c r="A5" s="4" t="s">
        <v>1</v>
      </c>
      <c r="B5" s="2">
        <f>'Total Orgs'!B57</f>
        <v>150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00000"/>
  </sheetPr>
  <dimension ref="A1:C12"/>
  <sheetViews>
    <sheetView workbookViewId="0">
      <selection activeCell="A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Orgs'!B58</f>
        <v>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</row>
  </sheetData>
  <hyperlinks>
    <hyperlink ref="A1" location="'Total Orgs'!A1" display="Total Organizations" xr:uid="{00000000-0004-0000-2D00-000000000000}"/>
  </hyperlink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77</v>
      </c>
    </row>
    <row r="5" spans="1:3" x14ac:dyDescent="0.25">
      <c r="A5" s="4" t="s">
        <v>1</v>
      </c>
      <c r="B5" s="2">
        <f>'Total Orgs'!B59</f>
        <v>2400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E00-000000000000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340</v>
      </c>
    </row>
    <row r="5" spans="1:3" x14ac:dyDescent="0.25">
      <c r="A5" s="4" t="s">
        <v>1</v>
      </c>
      <c r="B5" s="2">
        <f>'Total Orgs'!B60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200-000000000000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1"/>
  </sheetPr>
  <dimension ref="A1:C11"/>
  <sheetViews>
    <sheetView workbookViewId="0">
      <selection activeCell="A12" sqref="A12:D2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78</v>
      </c>
    </row>
    <row r="5" spans="1:3" x14ac:dyDescent="0.25">
      <c r="A5" s="4" t="s">
        <v>1</v>
      </c>
      <c r="B5" s="2">
        <f>'Total Orgs'!B61</f>
        <v>2000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F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15"/>
  <sheetViews>
    <sheetView workbookViewId="0">
      <selection activeCell="C18" sqref="C18"/>
    </sheetView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99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Orgs'!B62</f>
        <v>50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3000-000000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11"/>
  <sheetViews>
    <sheetView workbookViewId="0">
      <selection activeCell="A12" sqref="A12:C30"/>
    </sheetView>
  </sheetViews>
  <sheetFormatPr defaultRowHeight="15.75" x14ac:dyDescent="0.25"/>
  <cols>
    <col min="1" max="1" width="17.75" style="48" customWidth="1"/>
    <col min="2" max="2" width="9" style="2"/>
    <col min="3" max="3" width="31.875" customWidth="1"/>
  </cols>
  <sheetData>
    <row r="1" spans="1:3" x14ac:dyDescent="0.25">
      <c r="A1" s="46" t="s">
        <v>0</v>
      </c>
      <c r="C1" s="1" t="str">
        <f>'Total Orgs'!A1</f>
        <v>Budget 2019-2020</v>
      </c>
    </row>
    <row r="2" spans="1:3" x14ac:dyDescent="0.25">
      <c r="A2" s="46"/>
    </row>
    <row r="3" spans="1:3" x14ac:dyDescent="0.25">
      <c r="A3" s="47" t="s">
        <v>93</v>
      </c>
    </row>
    <row r="5" spans="1:3" x14ac:dyDescent="0.25">
      <c r="A5" s="48" t="s">
        <v>1</v>
      </c>
      <c r="B5" s="2">
        <f>'Total Orgs'!B63</f>
        <v>2900</v>
      </c>
    </row>
    <row r="6" spans="1:3" x14ac:dyDescent="0.25">
      <c r="A6" s="48" t="s">
        <v>2</v>
      </c>
    </row>
    <row r="7" spans="1:3" x14ac:dyDescent="0.25">
      <c r="A7" s="48" t="s">
        <v>165</v>
      </c>
    </row>
    <row r="8" spans="1:3" x14ac:dyDescent="0.25">
      <c r="A8" s="48" t="s">
        <v>3</v>
      </c>
      <c r="B8" s="2">
        <f>SUM(B12:B104)</f>
        <v>0</v>
      </c>
    </row>
    <row r="9" spans="1:3" x14ac:dyDescent="0.25">
      <c r="A9" s="48" t="s">
        <v>4</v>
      </c>
      <c r="B9" s="2">
        <f>SUM(B5+B6-B8)</f>
        <v>2900</v>
      </c>
    </row>
    <row r="11" spans="1:3" x14ac:dyDescent="0.25">
      <c r="A11" s="49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2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264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</f>
        <v>150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  <row r="18" spans="1:3" x14ac:dyDescent="0.25">
      <c r="A18" s="4"/>
      <c r="C18" s="16"/>
    </row>
    <row r="21" spans="1:3" x14ac:dyDescent="0.25">
      <c r="A21" s="4"/>
    </row>
    <row r="23" spans="1:3" x14ac:dyDescent="0.25">
      <c r="C23" s="16"/>
    </row>
    <row r="26" spans="1:3" x14ac:dyDescent="0.25">
      <c r="A26" s="4"/>
    </row>
    <row r="27" spans="1:3" x14ac:dyDescent="0.25">
      <c r="C27" s="16"/>
    </row>
  </sheetData>
  <hyperlinks>
    <hyperlink ref="A1" location="'Total Orgs'!A1" display="Total Organizations" xr:uid="{00000000-0004-0000-0500-000000000000}"/>
  </hyperlinks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O16"/>
  <sheetViews>
    <sheetView workbookViewId="0">
      <selection activeCell="A12" sqref="A12"/>
    </sheetView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2019-2020</v>
      </c>
      <c r="G1" s="164" t="s">
        <v>255</v>
      </c>
      <c r="H1" s="165"/>
      <c r="I1" s="66"/>
      <c r="J1" s="71" t="s">
        <v>251</v>
      </c>
      <c r="K1" s="67" t="s">
        <v>259</v>
      </c>
      <c r="L1" s="67"/>
      <c r="M1" s="67"/>
      <c r="N1" s="67"/>
      <c r="O1" s="65"/>
    </row>
    <row r="2" spans="1:15" x14ac:dyDescent="0.25">
      <c r="A2" s="5"/>
      <c r="B2" s="2"/>
      <c r="G2" s="166">
        <v>43157</v>
      </c>
      <c r="H2" s="167"/>
      <c r="I2" s="68"/>
      <c r="J2" s="72" t="s">
        <v>254</v>
      </c>
      <c r="K2" s="69" t="s">
        <v>260</v>
      </c>
      <c r="L2" s="69"/>
      <c r="M2" s="69"/>
      <c r="N2" s="69"/>
      <c r="O2" s="70"/>
    </row>
    <row r="3" spans="1:15" x14ac:dyDescent="0.25">
      <c r="A3" s="6" t="s">
        <v>305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Orgs'!B43</f>
        <v>175</v>
      </c>
    </row>
    <row r="6" spans="1:15" x14ac:dyDescent="0.25">
      <c r="A6" s="4" t="s">
        <v>2</v>
      </c>
      <c r="B6" s="2"/>
    </row>
    <row r="7" spans="1:15" x14ac:dyDescent="0.25">
      <c r="A7" s="4" t="s">
        <v>165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175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9"/>
    </row>
    <row r="15" spans="1:15" x14ac:dyDescent="0.25">
      <c r="A15" s="29"/>
    </row>
    <row r="16" spans="1:15" x14ac:dyDescent="0.25">
      <c r="A16" s="29"/>
    </row>
  </sheetData>
  <mergeCells count="2">
    <mergeCell ref="G1:H1"/>
    <mergeCell ref="G2:H2"/>
  </mergeCells>
  <hyperlinks>
    <hyperlink ref="A1" location="'Total Orgs'!A1" display="Total Organizations" xr:uid="{00000000-0004-0000-33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271</v>
      </c>
    </row>
    <row r="5" spans="1:3" x14ac:dyDescent="0.25">
      <c r="A5" s="4" t="s">
        <v>1</v>
      </c>
      <c r="B5" s="2">
        <f>'Total Orgs'!B64</f>
        <v>150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4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31"/>
  <sheetViews>
    <sheetView workbookViewId="0">
      <selection activeCell="A12" sqref="A12:C45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Orgs'!B65</f>
        <v>3000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SUM(B12:B118)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x14ac:dyDescent="0.25">
      <c r="A18" s="22"/>
      <c r="B18" s="37"/>
      <c r="C18" s="15"/>
    </row>
    <row r="30" spans="1:3" s="23" customFormat="1" x14ac:dyDescent="0.25">
      <c r="A30" s="13"/>
      <c r="B30" s="14"/>
      <c r="C30" s="15"/>
    </row>
    <row r="31" spans="1:3" s="23" customFormat="1" x14ac:dyDescent="0.25">
      <c r="A31" s="13"/>
      <c r="B31" s="14"/>
      <c r="C31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8"/>
  <sheetViews>
    <sheetView workbookViewId="0">
      <selection activeCell="C29" sqref="C29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</v>
      </c>
    </row>
    <row r="5" spans="1:3" x14ac:dyDescent="0.25">
      <c r="A5" s="4" t="s">
        <v>1</v>
      </c>
      <c r="B5" s="2">
        <f>'Total Orgs'!B66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36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234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Orgs'!B67</f>
        <v>130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130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3700-000000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C00000"/>
  </sheetPr>
  <dimension ref="A1:C23"/>
  <sheetViews>
    <sheetView topLeftCell="A9" workbookViewId="0">
      <selection activeCell="A12" sqref="A12:J4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Orgs'!B68</f>
        <v>4000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3800-000000000000}"/>
  </hyperlinks>
  <pageMargins left="0.75" right="0.75" top="1" bottom="1" header="0.5" footer="0.5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315</v>
      </c>
    </row>
    <row r="5" spans="1:3" x14ac:dyDescent="0.25">
      <c r="A5" s="4" t="s">
        <v>1</v>
      </c>
      <c r="B5" s="2">
        <f>'Total Orgs'!B69</f>
        <v>240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C11"/>
  <sheetViews>
    <sheetView workbookViewId="0">
      <selection activeCell="A12" sqref="A12:C2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30</v>
      </c>
    </row>
    <row r="5" spans="1:3" x14ac:dyDescent="0.25">
      <c r="A5" s="4" t="s">
        <v>1</v>
      </c>
      <c r="B5" s="2">
        <f>'Total Orgs'!B70</f>
        <v>900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horizontalDpi="4294967292" verticalDpi="4294967292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C11"/>
  <sheetViews>
    <sheetView workbookViewId="0">
      <selection activeCell="A12" sqref="A12:C32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Orgs'!B72</f>
        <v>8500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8500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C00000"/>
  </sheetPr>
  <dimension ref="A1:C18"/>
  <sheetViews>
    <sheetView workbookViewId="0"/>
  </sheetViews>
  <sheetFormatPr defaultRowHeight="15.75" x14ac:dyDescent="0.25"/>
  <cols>
    <col min="1" max="1" width="16.25" customWidth="1"/>
    <col min="3" max="3" width="28.8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341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Orgs'!B73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5" spans="1:3" x14ac:dyDescent="0.25">
      <c r="A15" s="29"/>
    </row>
    <row r="18" spans="1:1" x14ac:dyDescent="0.25">
      <c r="A18" s="29"/>
    </row>
  </sheetData>
  <hyperlinks>
    <hyperlink ref="A1" location="'Total Orgs'!A1" display="Total Organizations" xr:uid="{00000000-0004-0000-66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FC3A-D71A-43A0-9BB6-7AE82BA46901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359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6F1EA6A3-16C8-4ECD-BEDC-0ABA93F6B437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C00000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Orgs'!B74</f>
        <v>440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C00-000000000000}"/>
  </hyperlinks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272</v>
      </c>
    </row>
    <row r="5" spans="1:3" x14ac:dyDescent="0.25">
      <c r="A5" s="4" t="s">
        <v>1</v>
      </c>
      <c r="B5" s="2">
        <f>'Total Orgs'!B75</f>
        <v>390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  <pageSetup orientation="portrait" horizontalDpi="1200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1"/>
  </sheetPr>
  <dimension ref="A1:C13"/>
  <sheetViews>
    <sheetView workbookViewId="0">
      <selection activeCell="A12" sqref="A12:C17"/>
    </sheetView>
  </sheetViews>
  <sheetFormatPr defaultRowHeight="15.75" x14ac:dyDescent="0.25"/>
  <cols>
    <col min="1" max="1" width="17.25" style="48" customWidth="1"/>
    <col min="3" max="3" width="33.375" customWidth="1"/>
  </cols>
  <sheetData>
    <row r="1" spans="1:3" x14ac:dyDescent="0.25">
      <c r="A1" s="46" t="s">
        <v>0</v>
      </c>
      <c r="B1" s="2"/>
      <c r="C1" s="1" t="str">
        <f>'Total Orgs'!A1</f>
        <v>Budget 2019-2020</v>
      </c>
    </row>
    <row r="2" spans="1:3" x14ac:dyDescent="0.25">
      <c r="A2" s="46"/>
      <c r="B2" s="2"/>
    </row>
    <row r="3" spans="1:3" x14ac:dyDescent="0.25">
      <c r="A3" s="47" t="s">
        <v>235</v>
      </c>
      <c r="B3" s="2"/>
    </row>
    <row r="4" spans="1:3" x14ac:dyDescent="0.25">
      <c r="B4" s="2"/>
    </row>
    <row r="5" spans="1:3" x14ac:dyDescent="0.25">
      <c r="A5" s="48" t="s">
        <v>1</v>
      </c>
      <c r="B5" s="2">
        <f>'Total Orgs'!B76</f>
        <v>1500</v>
      </c>
    </row>
    <row r="6" spans="1:3" x14ac:dyDescent="0.25">
      <c r="A6" s="48" t="s">
        <v>2</v>
      </c>
      <c r="B6" s="2"/>
    </row>
    <row r="7" spans="1:3" s="23" customFormat="1" x14ac:dyDescent="0.25">
      <c r="A7" s="74" t="s">
        <v>165</v>
      </c>
      <c r="B7" s="14"/>
      <c r="C7" s="15"/>
    </row>
    <row r="8" spans="1:3" x14ac:dyDescent="0.25">
      <c r="A8" s="48" t="s">
        <v>3</v>
      </c>
      <c r="B8" s="2">
        <f>SUM(B12:B101)</f>
        <v>0</v>
      </c>
    </row>
    <row r="9" spans="1:3" x14ac:dyDescent="0.25">
      <c r="A9" s="48" t="s">
        <v>4</v>
      </c>
      <c r="B9" s="2">
        <f>SUM(B5+B6-B7-B8)</f>
        <v>1500</v>
      </c>
    </row>
    <row r="10" spans="1:3" x14ac:dyDescent="0.25">
      <c r="B10" s="2"/>
    </row>
    <row r="11" spans="1:3" x14ac:dyDescent="0.25">
      <c r="A11" s="49" t="s">
        <v>5</v>
      </c>
      <c r="B11" s="3" t="s">
        <v>6</v>
      </c>
      <c r="C11" s="1" t="s">
        <v>7</v>
      </c>
    </row>
    <row r="13" spans="1:3" s="23" customFormat="1" x14ac:dyDescent="0.25">
      <c r="A13" s="74"/>
      <c r="C13" s="15"/>
    </row>
  </sheetData>
  <hyperlinks>
    <hyperlink ref="A1" location="'Total Orgs'!A1" display="Total Organizations" xr:uid="{00000000-0004-0000-3E00-000000000000}"/>
  </hyperlink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6"/>
  <sheetViews>
    <sheetView workbookViewId="0">
      <selection activeCell="B36" sqref="B36"/>
    </sheetView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Orgs'!B77</f>
        <v>850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850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/>
      <c r="C12" s="15"/>
    </row>
    <row r="13" spans="1:3" x14ac:dyDescent="0.25">
      <c r="C13" s="15"/>
    </row>
    <row r="14" spans="1:3" x14ac:dyDescent="0.25">
      <c r="A14" s="29"/>
    </row>
    <row r="16" spans="1:3" x14ac:dyDescent="0.25">
      <c r="A16" s="29"/>
    </row>
  </sheetData>
  <hyperlinks>
    <hyperlink ref="A1" location="'Total Orgs'!A1" display="Total Organizations" xr:uid="{00000000-0004-0000-40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342</v>
      </c>
    </row>
    <row r="5" spans="1:3" x14ac:dyDescent="0.25">
      <c r="A5" s="4" t="s">
        <v>1</v>
      </c>
      <c r="B5" s="2">
        <f>'Total Orgs'!B78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C00000"/>
  </sheetPr>
  <dimension ref="A1:XFD89"/>
  <sheetViews>
    <sheetView workbookViewId="0">
      <selection activeCell="B6" sqref="B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2019-2020</v>
      </c>
    </row>
    <row r="2" spans="1:6" x14ac:dyDescent="0.25">
      <c r="A2" s="5"/>
    </row>
    <row r="3" spans="1:6" x14ac:dyDescent="0.25">
      <c r="A3" s="6" t="s">
        <v>33</v>
      </c>
    </row>
    <row r="5" spans="1:6" x14ac:dyDescent="0.25">
      <c r="A5" s="4" t="s">
        <v>1</v>
      </c>
      <c r="B5" s="2">
        <f>'Total Orgs'!B79</f>
        <v>15000</v>
      </c>
    </row>
    <row r="6" spans="1:6" x14ac:dyDescent="0.25">
      <c r="A6" s="4" t="s">
        <v>2</v>
      </c>
    </row>
    <row r="7" spans="1:6" x14ac:dyDescent="0.25">
      <c r="A7" s="4" t="s">
        <v>165</v>
      </c>
    </row>
    <row r="8" spans="1:6" x14ac:dyDescent="0.25">
      <c r="A8" s="4" t="s">
        <v>3</v>
      </c>
      <c r="B8" s="2">
        <f>SUM(B12:B156)</f>
        <v>0</v>
      </c>
    </row>
    <row r="9" spans="1:6" x14ac:dyDescent="0.25">
      <c r="A9" s="4" t="s">
        <v>4</v>
      </c>
      <c r="B9" s="2">
        <f>SUM(B5+B6-B8)</f>
        <v>15000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8"/>
    </row>
    <row r="12" spans="1:6" x14ac:dyDescent="0.25">
      <c r="A12" s="97"/>
      <c r="B12" s="98"/>
      <c r="C12" s="65"/>
    </row>
    <row r="13" spans="1:6" x14ac:dyDescent="0.25">
      <c r="A13" s="99"/>
      <c r="C13" s="100"/>
    </row>
    <row r="14" spans="1:6" x14ac:dyDescent="0.25">
      <c r="A14" s="99"/>
      <c r="C14" s="101"/>
    </row>
    <row r="15" spans="1:6" x14ac:dyDescent="0.25">
      <c r="A15" s="99"/>
      <c r="C15" s="101"/>
    </row>
    <row r="16" spans="1:6" x14ac:dyDescent="0.25">
      <c r="A16" s="99"/>
      <c r="C16" s="101"/>
    </row>
    <row r="17" spans="1:3" x14ac:dyDescent="0.25">
      <c r="A17" s="99"/>
      <c r="C17" s="101"/>
    </row>
    <row r="18" spans="1:3" x14ac:dyDescent="0.25">
      <c r="A18" s="97"/>
      <c r="B18" s="98"/>
      <c r="C18" s="104"/>
    </row>
    <row r="19" spans="1:3" x14ac:dyDescent="0.25">
      <c r="A19" s="99"/>
      <c r="C19" s="107"/>
    </row>
    <row r="20" spans="1:3" s="23" customFormat="1" x14ac:dyDescent="0.25">
      <c r="A20" s="105"/>
      <c r="B20" s="14"/>
      <c r="C20" s="106"/>
    </row>
    <row r="21" spans="1:3" x14ac:dyDescent="0.25">
      <c r="A21" s="99"/>
      <c r="C21" s="101"/>
    </row>
    <row r="22" spans="1:3" x14ac:dyDescent="0.25">
      <c r="A22" s="99"/>
      <c r="C22" s="101"/>
    </row>
    <row r="23" spans="1:3" x14ac:dyDescent="0.25">
      <c r="A23" s="99"/>
      <c r="C23" s="101"/>
    </row>
    <row r="24" spans="1:3" x14ac:dyDescent="0.25">
      <c r="A24" s="99"/>
      <c r="C24" s="100"/>
    </row>
    <row r="25" spans="1:3" x14ac:dyDescent="0.25">
      <c r="A25" s="99"/>
      <c r="C25" s="100"/>
    </row>
    <row r="26" spans="1:3" x14ac:dyDescent="0.25">
      <c r="A26" s="110"/>
      <c r="B26" s="111"/>
      <c r="C26" s="132"/>
    </row>
    <row r="27" spans="1:3" x14ac:dyDescent="0.25">
      <c r="A27" s="99"/>
      <c r="C27" s="100"/>
    </row>
    <row r="28" spans="1:3" x14ac:dyDescent="0.25">
      <c r="A28" s="99"/>
      <c r="C28" s="100"/>
    </row>
    <row r="29" spans="1:3" x14ac:dyDescent="0.25">
      <c r="A29" s="99"/>
      <c r="C29" s="100"/>
    </row>
    <row r="30" spans="1:3" x14ac:dyDescent="0.25">
      <c r="A30" s="99"/>
      <c r="C30" s="100"/>
    </row>
    <row r="31" spans="1:3" x14ac:dyDescent="0.25">
      <c r="A31" s="99"/>
      <c r="C31" s="100"/>
    </row>
    <row r="32" spans="1:3" x14ac:dyDescent="0.25">
      <c r="A32" s="102"/>
      <c r="B32" s="103"/>
      <c r="C32" s="70"/>
    </row>
    <row r="33" spans="1:3" x14ac:dyDescent="0.25">
      <c r="A33" s="97"/>
      <c r="B33" s="98"/>
      <c r="C33" s="65"/>
    </row>
    <row r="34" spans="1:3" x14ac:dyDescent="0.25">
      <c r="A34" s="99"/>
      <c r="C34" s="100"/>
    </row>
    <row r="35" spans="1:3" s="23" customFormat="1" x14ac:dyDescent="0.25">
      <c r="A35" s="99"/>
      <c r="B35" s="2"/>
      <c r="C35" s="101"/>
    </row>
    <row r="36" spans="1:3" x14ac:dyDescent="0.25">
      <c r="A36" s="105"/>
      <c r="B36" s="14"/>
      <c r="C36" s="108"/>
    </row>
    <row r="37" spans="1:3" x14ac:dyDescent="0.25">
      <c r="A37" s="99"/>
      <c r="C37" s="100"/>
    </row>
    <row r="38" spans="1:3" x14ac:dyDescent="0.25">
      <c r="A38" s="99"/>
      <c r="C38" s="100"/>
    </row>
    <row r="39" spans="1:3" x14ac:dyDescent="0.25">
      <c r="A39" s="102"/>
      <c r="B39" s="103"/>
      <c r="C39" s="70"/>
    </row>
    <row r="40" spans="1:3" x14ac:dyDescent="0.25">
      <c r="A40" s="97"/>
      <c r="B40" s="98"/>
      <c r="C40" s="133"/>
    </row>
    <row r="41" spans="1:3" x14ac:dyDescent="0.25">
      <c r="A41" s="99"/>
      <c r="C41" s="100"/>
    </row>
    <row r="42" spans="1:3" x14ac:dyDescent="0.25">
      <c r="A42" s="99"/>
      <c r="C42" s="100"/>
    </row>
    <row r="43" spans="1:3" x14ac:dyDescent="0.25">
      <c r="A43" s="99"/>
      <c r="C43" s="100"/>
    </row>
    <row r="44" spans="1:3" s="23" customFormat="1" x14ac:dyDescent="0.25">
      <c r="A44" s="102"/>
      <c r="B44" s="103"/>
      <c r="C44" s="134"/>
    </row>
    <row r="45" spans="1:3" x14ac:dyDescent="0.25">
      <c r="A45" s="97"/>
      <c r="B45" s="98"/>
      <c r="C45" s="133"/>
    </row>
    <row r="46" spans="1:3" s="23" customFormat="1" x14ac:dyDescent="0.25">
      <c r="A46" s="105"/>
      <c r="B46" s="14"/>
      <c r="C46" s="107"/>
    </row>
    <row r="47" spans="1:3" x14ac:dyDescent="0.25">
      <c r="A47" s="99"/>
      <c r="C47" s="135"/>
    </row>
    <row r="48" spans="1:3" x14ac:dyDescent="0.25">
      <c r="A48" s="99"/>
      <c r="C48" s="135"/>
    </row>
    <row r="49" spans="1:3" x14ac:dyDescent="0.25">
      <c r="A49" s="102"/>
      <c r="B49" s="103"/>
      <c r="C49" s="70"/>
    </row>
    <row r="52" spans="1:3" x14ac:dyDescent="0.25">
      <c r="C52" s="4"/>
    </row>
    <row r="53" spans="1:3" x14ac:dyDescent="0.25">
      <c r="C53" s="4"/>
    </row>
    <row r="54" spans="1:3" x14ac:dyDescent="0.25">
      <c r="C54" s="4"/>
    </row>
    <row r="55" spans="1:3" x14ac:dyDescent="0.25">
      <c r="C55" s="10"/>
    </row>
    <row r="56" spans="1:3" x14ac:dyDescent="0.25">
      <c r="C56" s="4"/>
    </row>
    <row r="57" spans="1:3" x14ac:dyDescent="0.25">
      <c r="C57" s="4"/>
    </row>
    <row r="58" spans="1:3" x14ac:dyDescent="0.25">
      <c r="C58" s="4"/>
    </row>
    <row r="59" spans="1:3" x14ac:dyDescent="0.25">
      <c r="C59" s="10"/>
    </row>
    <row r="64" spans="1:3" x14ac:dyDescent="0.25">
      <c r="C64" s="11"/>
    </row>
    <row r="66" spans="1:16384" x14ac:dyDescent="0.25">
      <c r="C66" s="4"/>
    </row>
    <row r="67" spans="1:16384" x14ac:dyDescent="0.25">
      <c r="C67" s="4"/>
    </row>
    <row r="69" spans="1:16384" x14ac:dyDescent="0.25">
      <c r="C69" s="11"/>
    </row>
    <row r="73" spans="1:16384" x14ac:dyDescent="0.25">
      <c r="C73" s="1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  <c r="WVX73" s="2"/>
      <c r="WVY73" s="2"/>
      <c r="WVZ73" s="2"/>
      <c r="WWA73" s="2"/>
      <c r="WWB73" s="2"/>
      <c r="WWC73" s="2"/>
      <c r="WWD73" s="2"/>
      <c r="WWE73" s="2"/>
      <c r="WWF73" s="2"/>
      <c r="WWG73" s="2"/>
      <c r="WWH73" s="2"/>
      <c r="WWI73" s="2"/>
      <c r="WWJ73" s="2"/>
      <c r="WWK73" s="2"/>
      <c r="WWL73" s="2"/>
      <c r="WWM73" s="2"/>
      <c r="WWN73" s="2"/>
      <c r="WWO73" s="2"/>
      <c r="WWP73" s="2"/>
      <c r="WWQ73" s="2"/>
      <c r="WWR73" s="2"/>
      <c r="WWS73" s="2"/>
      <c r="WWT73" s="2"/>
      <c r="WWU73" s="2"/>
      <c r="WWV73" s="2"/>
      <c r="WWW73" s="2"/>
      <c r="WWX73" s="2"/>
      <c r="WWY73" s="2"/>
      <c r="WWZ73" s="2"/>
      <c r="WXA73" s="2"/>
      <c r="WXB73" s="2"/>
      <c r="WXC73" s="2"/>
      <c r="WXD73" s="2"/>
      <c r="WXE73" s="2"/>
      <c r="WXF73" s="2"/>
      <c r="WXG73" s="2"/>
      <c r="WXH73" s="2"/>
      <c r="WXI73" s="2"/>
      <c r="WXJ73" s="2"/>
      <c r="WXK73" s="2"/>
      <c r="WXL73" s="2"/>
      <c r="WXM73" s="2"/>
      <c r="WXN73" s="2"/>
      <c r="WXO73" s="2"/>
      <c r="WXP73" s="2"/>
      <c r="WXQ73" s="2"/>
      <c r="WXR73" s="2"/>
      <c r="WXS73" s="2"/>
      <c r="WXT73" s="2"/>
      <c r="WXU73" s="2"/>
      <c r="WXV73" s="2"/>
      <c r="WXW73" s="2"/>
      <c r="WXX73" s="2"/>
      <c r="WXY73" s="2"/>
      <c r="WXZ73" s="2"/>
      <c r="WYA73" s="2"/>
      <c r="WYB73" s="2"/>
      <c r="WYC73" s="2"/>
      <c r="WYD73" s="2"/>
      <c r="WYE73" s="2"/>
      <c r="WYF73" s="2"/>
      <c r="WYG73" s="2"/>
      <c r="WYH73" s="2"/>
      <c r="WYI73" s="2"/>
      <c r="WYJ73" s="2"/>
      <c r="WYK73" s="2"/>
      <c r="WYL73" s="2"/>
      <c r="WYM73" s="2"/>
      <c r="WYN73" s="2"/>
      <c r="WYO73" s="2"/>
      <c r="WYP73" s="2"/>
      <c r="WYQ73" s="2"/>
      <c r="WYR73" s="2"/>
      <c r="WYS73" s="2"/>
      <c r="WYT73" s="2"/>
      <c r="WYU73" s="2"/>
      <c r="WYV73" s="2"/>
      <c r="WYW73" s="2"/>
      <c r="WYX73" s="2"/>
      <c r="WYY73" s="2"/>
      <c r="WYZ73" s="2"/>
      <c r="WZA73" s="2"/>
      <c r="WZB73" s="2"/>
      <c r="WZC73" s="2"/>
      <c r="WZD73" s="2"/>
      <c r="WZE73" s="2"/>
      <c r="WZF73" s="2"/>
      <c r="WZG73" s="2"/>
      <c r="WZH73" s="2"/>
      <c r="WZI73" s="2"/>
      <c r="WZJ73" s="2"/>
      <c r="WZK73" s="2"/>
      <c r="WZL73" s="2"/>
      <c r="WZM73" s="2"/>
      <c r="WZN73" s="2"/>
      <c r="WZO73" s="2"/>
      <c r="WZP73" s="2"/>
      <c r="WZQ73" s="2"/>
      <c r="WZR73" s="2"/>
      <c r="WZS73" s="2"/>
      <c r="WZT73" s="2"/>
      <c r="WZU73" s="2"/>
      <c r="WZV73" s="2"/>
      <c r="WZW73" s="2"/>
      <c r="WZX73" s="2"/>
      <c r="WZY73" s="2"/>
      <c r="WZZ73" s="2"/>
      <c r="XAA73" s="2"/>
      <c r="XAB73" s="2"/>
      <c r="XAC73" s="2"/>
      <c r="XAD73" s="2"/>
      <c r="XAE73" s="2"/>
      <c r="XAF73" s="2"/>
      <c r="XAG73" s="2"/>
      <c r="XAH73" s="2"/>
      <c r="XAI73" s="2"/>
      <c r="XAJ73" s="2"/>
      <c r="XAK73" s="2"/>
      <c r="XAL73" s="2"/>
      <c r="XAM73" s="2"/>
      <c r="XAN73" s="2"/>
      <c r="XAO73" s="2"/>
      <c r="XAP73" s="2"/>
      <c r="XAQ73" s="2"/>
      <c r="XAR73" s="2"/>
      <c r="XAS73" s="2"/>
      <c r="XAT73" s="2"/>
      <c r="XAU73" s="2"/>
      <c r="XAV73" s="2"/>
      <c r="XAW73" s="2"/>
      <c r="XAX73" s="2"/>
      <c r="XAY73" s="2"/>
      <c r="XAZ73" s="2"/>
      <c r="XBA73" s="2"/>
      <c r="XBB73" s="2"/>
      <c r="XBC73" s="2"/>
      <c r="XBD73" s="2"/>
      <c r="XBE73" s="2"/>
      <c r="XBF73" s="2"/>
      <c r="XBG73" s="2"/>
      <c r="XBH73" s="2"/>
      <c r="XBI73" s="2"/>
      <c r="XBJ73" s="2"/>
      <c r="XBK73" s="2"/>
      <c r="XBL73" s="2"/>
      <c r="XBM73" s="2"/>
      <c r="XBN73" s="2"/>
      <c r="XBO73" s="2"/>
      <c r="XBP73" s="2"/>
      <c r="XBQ73" s="2"/>
      <c r="XBR73" s="2"/>
      <c r="XBS73" s="2"/>
      <c r="XBT73" s="2"/>
      <c r="XBU73" s="2"/>
      <c r="XBV73" s="2"/>
      <c r="XBW73" s="2"/>
      <c r="XBX73" s="2"/>
      <c r="XBY73" s="2"/>
      <c r="XBZ73" s="2"/>
      <c r="XCA73" s="2"/>
      <c r="XCB73" s="2"/>
      <c r="XCC73" s="2"/>
      <c r="XCD73" s="2"/>
      <c r="XCE73" s="2"/>
      <c r="XCF73" s="2"/>
      <c r="XCG73" s="2"/>
      <c r="XCH73" s="2"/>
      <c r="XCI73" s="2"/>
      <c r="XCJ73" s="2"/>
      <c r="XCK73" s="2"/>
      <c r="XCL73" s="2"/>
      <c r="XCM73" s="2"/>
      <c r="XCN73" s="2"/>
      <c r="XCO73" s="2"/>
      <c r="XCP73" s="2"/>
      <c r="XCQ73" s="2"/>
      <c r="XCR73" s="2"/>
      <c r="XCS73" s="2"/>
      <c r="XCT73" s="2"/>
      <c r="XCU73" s="2"/>
      <c r="XCV73" s="2"/>
      <c r="XCW73" s="2"/>
      <c r="XCX73" s="2"/>
      <c r="XCY73" s="2"/>
      <c r="XCZ73" s="2"/>
      <c r="XDA73" s="2"/>
      <c r="XDB73" s="2"/>
      <c r="XDC73" s="2"/>
      <c r="XDD73" s="2"/>
      <c r="XDE73" s="2"/>
      <c r="XDF73" s="2"/>
      <c r="XDG73" s="2"/>
      <c r="XDH73" s="2"/>
      <c r="XDI73" s="2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2"/>
      <c r="XEZ73" s="2"/>
      <c r="XFA73" s="2"/>
      <c r="XFB73" s="2"/>
      <c r="XFC73" s="2"/>
      <c r="XFD73" s="2"/>
    </row>
    <row r="77" spans="1:16384" s="23" customFormat="1" x14ac:dyDescent="0.25">
      <c r="A77" s="13"/>
      <c r="B77" s="14"/>
      <c r="C77" s="15"/>
    </row>
    <row r="84" spans="3:3" x14ac:dyDescent="0.25">
      <c r="C84" s="4"/>
    </row>
    <row r="89" spans="3:3" x14ac:dyDescent="0.25">
      <c r="C89" s="4"/>
    </row>
  </sheetData>
  <hyperlinks>
    <hyperlink ref="A1" location="'Total Orgs'!A1" display="Total Organizations" xr:uid="{00000000-0004-0000-4100-000000000000}"/>
  </hyperlinks>
  <pageMargins left="0.75" right="0.75" top="1" bottom="1" header="0.5" footer="0.5"/>
  <pageSetup orientation="portrait" horizontalDpi="4294967292" verticalDpi="4294967292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2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344</v>
      </c>
    </row>
    <row r="4" spans="1:3" x14ac:dyDescent="0.25">
      <c r="A4" s="4"/>
    </row>
    <row r="5" spans="1:3" x14ac:dyDescent="0.25">
      <c r="A5" s="4" t="s">
        <v>1</v>
      </c>
      <c r="B5" s="2">
        <f>'Total Orgs'!B80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78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1"/>
  </sheetPr>
  <dimension ref="A1:C11"/>
  <sheetViews>
    <sheetView workbookViewId="0">
      <selection activeCell="B7" sqref="B7:C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275</v>
      </c>
    </row>
    <row r="5" spans="1:3" x14ac:dyDescent="0.25">
      <c r="A5" s="4" t="s">
        <v>1</v>
      </c>
      <c r="B5" s="2">
        <f>'Total Orgs'!B81</f>
        <v>100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200-000000000000}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1"/>
  </sheetPr>
  <dimension ref="A1:C17"/>
  <sheetViews>
    <sheetView workbookViewId="0">
      <selection activeCell="A12" sqref="A12:C15"/>
    </sheetView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Orgs'!B82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800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4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43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8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345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Orgs'!B83</f>
        <v>200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7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s="23" customFormat="1" x14ac:dyDescent="0.25">
      <c r="A16" s="42"/>
      <c r="C16" s="15"/>
    </row>
    <row r="17" spans="1:1" x14ac:dyDescent="0.25">
      <c r="A17" s="4"/>
    </row>
    <row r="18" spans="1:1" x14ac:dyDescent="0.25">
      <c r="A18" s="48"/>
    </row>
  </sheetData>
  <hyperlinks>
    <hyperlink ref="A1" location="'Total Orgs'!A1" display="Total Organizations" xr:uid="{00000000-0004-0000-7B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82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1"/>
  </sheetPr>
  <dimension ref="A1:C16"/>
  <sheetViews>
    <sheetView workbookViewId="0">
      <selection activeCell="A12" sqref="A12:C1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Orgs'!B84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/>
      <c r="B12" s="2"/>
      <c r="C12"/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4400-000000000000}"/>
  </hyperlinks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61"/>
  <sheetViews>
    <sheetView workbookViewId="0">
      <selection activeCell="B6" sqref="B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Orgs'!B85</f>
        <v>15000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SUM(B12:B133)</f>
        <v>0</v>
      </c>
    </row>
    <row r="9" spans="1:3" x14ac:dyDescent="0.25">
      <c r="A9" s="4" t="s">
        <v>4</v>
      </c>
      <c r="B9" s="2">
        <f>SUM(B5+B6-B8)</f>
        <v>15000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7"/>
      <c r="B12" s="98"/>
      <c r="C12" s="65"/>
    </row>
    <row r="13" spans="1:3" x14ac:dyDescent="0.25">
      <c r="A13" s="99"/>
      <c r="C13" s="109"/>
    </row>
    <row r="14" spans="1:3" x14ac:dyDescent="0.25">
      <c r="A14" s="99"/>
      <c r="C14" s="100"/>
    </row>
    <row r="15" spans="1:3" x14ac:dyDescent="0.25">
      <c r="A15" s="99"/>
      <c r="C15" s="100"/>
    </row>
    <row r="16" spans="1:3" x14ac:dyDescent="0.25">
      <c r="A16" s="99"/>
      <c r="C16" s="100"/>
    </row>
    <row r="17" spans="1:3" x14ac:dyDescent="0.25">
      <c r="A17" s="99"/>
      <c r="C17" s="109"/>
    </row>
    <row r="18" spans="1:3" x14ac:dyDescent="0.25">
      <c r="A18" s="99"/>
      <c r="C18" s="109"/>
    </row>
    <row r="19" spans="1:3" x14ac:dyDescent="0.25">
      <c r="A19" s="99"/>
      <c r="C19" s="100"/>
    </row>
    <row r="20" spans="1:3" x14ac:dyDescent="0.25">
      <c r="A20" s="99"/>
      <c r="C20" s="100"/>
    </row>
    <row r="21" spans="1:3" x14ac:dyDescent="0.25">
      <c r="A21" s="102"/>
      <c r="B21" s="103"/>
      <c r="C21" s="70"/>
    </row>
    <row r="22" spans="1:3" x14ac:dyDescent="0.25">
      <c r="A22" s="99"/>
      <c r="C22" s="100"/>
    </row>
    <row r="23" spans="1:3" x14ac:dyDescent="0.25">
      <c r="A23" s="99"/>
      <c r="C23" s="109"/>
    </row>
    <row r="24" spans="1:3" x14ac:dyDescent="0.25">
      <c r="A24" s="99"/>
      <c r="C24" s="100"/>
    </row>
    <row r="25" spans="1:3" x14ac:dyDescent="0.25">
      <c r="A25" s="99"/>
      <c r="C25" s="100"/>
    </row>
    <row r="26" spans="1:3" x14ac:dyDescent="0.25">
      <c r="A26" s="99"/>
      <c r="C26" s="100"/>
    </row>
    <row r="27" spans="1:3" s="23" customFormat="1" x14ac:dyDescent="0.25">
      <c r="A27" s="110"/>
      <c r="B27" s="111"/>
      <c r="C27" s="112"/>
    </row>
    <row r="28" spans="1:3" x14ac:dyDescent="0.25">
      <c r="A28" s="97"/>
      <c r="B28" s="98"/>
      <c r="C28" s="65"/>
    </row>
    <row r="29" spans="1:3" x14ac:dyDescent="0.25">
      <c r="A29" s="99"/>
      <c r="C29" s="109"/>
    </row>
    <row r="30" spans="1:3" x14ac:dyDescent="0.25">
      <c r="A30" s="99"/>
      <c r="C30" s="100"/>
    </row>
    <row r="31" spans="1:3" x14ac:dyDescent="0.25">
      <c r="A31" s="99"/>
      <c r="C31" s="100"/>
    </row>
    <row r="32" spans="1:3" x14ac:dyDescent="0.25">
      <c r="A32" s="99"/>
      <c r="C32" s="100"/>
    </row>
    <row r="33" spans="1:3" x14ac:dyDescent="0.25">
      <c r="A33" s="97"/>
      <c r="B33" s="98"/>
      <c r="C33" s="65"/>
    </row>
    <row r="34" spans="1:3" x14ac:dyDescent="0.25">
      <c r="A34" s="99"/>
      <c r="C34" s="100"/>
    </row>
    <row r="35" spans="1:3" s="23" customFormat="1" x14ac:dyDescent="0.25">
      <c r="A35" s="105"/>
      <c r="B35" s="14"/>
      <c r="C35" s="106"/>
    </row>
    <row r="36" spans="1:3" x14ac:dyDescent="0.25">
      <c r="A36" s="99"/>
      <c r="C36" s="100"/>
    </row>
    <row r="37" spans="1:3" x14ac:dyDescent="0.25">
      <c r="A37" s="99"/>
      <c r="C37" s="100"/>
    </row>
    <row r="38" spans="1:3" x14ac:dyDescent="0.25">
      <c r="A38" s="102"/>
      <c r="B38" s="103"/>
      <c r="C38" s="70"/>
    </row>
    <row r="39" spans="1:3" x14ac:dyDescent="0.25">
      <c r="A39" s="97"/>
      <c r="B39" s="98"/>
      <c r="C39" s="65"/>
    </row>
    <row r="40" spans="1:3" s="23" customFormat="1" x14ac:dyDescent="0.25">
      <c r="A40" s="105"/>
      <c r="B40" s="14"/>
      <c r="C40" s="106"/>
    </row>
    <row r="41" spans="1:3" x14ac:dyDescent="0.25">
      <c r="A41" s="99"/>
      <c r="C41" s="100"/>
    </row>
    <row r="42" spans="1:3" x14ac:dyDescent="0.25">
      <c r="A42" s="99"/>
      <c r="C42" s="109"/>
    </row>
    <row r="43" spans="1:3" x14ac:dyDescent="0.25">
      <c r="A43" s="102"/>
      <c r="B43" s="103"/>
      <c r="C43" s="70"/>
    </row>
    <row r="44" spans="1:3" x14ac:dyDescent="0.25">
      <c r="A44" s="97"/>
      <c r="B44" s="98"/>
      <c r="C44" s="65"/>
    </row>
    <row r="45" spans="1:3" x14ac:dyDescent="0.25">
      <c r="A45" s="99"/>
      <c r="C45" s="100"/>
    </row>
    <row r="46" spans="1:3" x14ac:dyDescent="0.25">
      <c r="A46" s="99"/>
      <c r="C46" s="100"/>
    </row>
    <row r="47" spans="1:3" x14ac:dyDescent="0.25">
      <c r="A47" s="102"/>
      <c r="B47" s="103"/>
      <c r="C47" s="70"/>
    </row>
    <row r="48" spans="1:3" x14ac:dyDescent="0.25">
      <c r="C48" s="100"/>
    </row>
    <row r="49" spans="1:3" x14ac:dyDescent="0.25">
      <c r="C49" s="100"/>
    </row>
    <row r="59" spans="1:3" s="23" customFormat="1" x14ac:dyDescent="0.25">
      <c r="A59" s="13"/>
      <c r="B59" s="14"/>
      <c r="C59" s="15"/>
    </row>
    <row r="61" spans="1:3" x14ac:dyDescent="0.25">
      <c r="C61" s="4"/>
    </row>
  </sheetData>
  <hyperlinks>
    <hyperlink ref="A1" location="'Total Orgs'!A1" display="Total Organizations" xr:uid="{00000000-0004-0000-4500-000000000000}"/>
  </hyperlinks>
  <pageMargins left="0.75" right="0.75" top="1" bottom="1" header="0.5" footer="0.5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C16"/>
  <sheetViews>
    <sheetView workbookViewId="0">
      <selection activeCell="C18" sqref="C1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236</v>
      </c>
    </row>
    <row r="5" spans="1:3" x14ac:dyDescent="0.25">
      <c r="A5" s="4" t="s">
        <v>1</v>
      </c>
      <c r="B5" s="2">
        <f>'Total Orgs'!B86</f>
        <v>600</v>
      </c>
    </row>
    <row r="6" spans="1:3" x14ac:dyDescent="0.25">
      <c r="A6" s="4" t="s">
        <v>2</v>
      </c>
    </row>
    <row r="7" spans="1:3" s="23" customFormat="1" x14ac:dyDescent="0.25">
      <c r="A7" s="13" t="s">
        <v>165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46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7"/>
  <sheetViews>
    <sheetView workbookViewId="0">
      <selection activeCell="A12" sqref="A12:C25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Orgs'!B87</f>
        <v>6000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6000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278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Orgs'!B88</f>
        <v>100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4800-000000000000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f>'Total Orgs'!B89</f>
        <v>2500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1"/>
  <sheetViews>
    <sheetView workbookViewId="0">
      <selection activeCell="A12" sqref="A12:D3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Orgs'!B90</f>
        <v>5000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A00-000000000000}"/>
  </hyperlinks>
  <pageMargins left="0.75" right="0.75" top="1" bottom="1" header="0.5" footer="0.5"/>
  <pageSetup orientation="portrait" horizontalDpi="4294967292" verticalDpi="4294967292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280</v>
      </c>
    </row>
    <row r="5" spans="1:3" x14ac:dyDescent="0.25">
      <c r="A5" s="4" t="s">
        <v>1</v>
      </c>
      <c r="B5" s="2">
        <f>'Total Orgs'!B91</f>
        <v>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B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C11"/>
  <sheetViews>
    <sheetView workbookViewId="0">
      <selection activeCell="A12" sqref="A12:C18"/>
    </sheetView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281</v>
      </c>
    </row>
    <row r="5" spans="1:3" x14ac:dyDescent="0.25">
      <c r="A5" s="4" t="s">
        <v>1</v>
      </c>
      <c r="B5" s="2">
        <f>'Total Orgs'!B92</f>
        <v>650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C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1"/>
  <sheetViews>
    <sheetView workbookViewId="0">
      <selection activeCell="A12" sqref="A12:C20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Orgs'!B93</f>
        <v>2200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11"/>
  <sheetViews>
    <sheetView workbookViewId="0">
      <selection activeCell="A12" sqref="A12:C24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189</v>
      </c>
    </row>
    <row r="5" spans="1:3" x14ac:dyDescent="0.25">
      <c r="A5" s="4" t="s">
        <v>1</v>
      </c>
      <c r="B5" s="2">
        <f>'Total Orgs'!B12</f>
        <v>1430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1430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7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347</v>
      </c>
    </row>
    <row r="5" spans="1:3" x14ac:dyDescent="0.25">
      <c r="A5" s="4" t="s">
        <v>1</v>
      </c>
      <c r="B5" s="2">
        <f>'Total Orgs'!B94</f>
        <v>100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C00000"/>
  </sheetPr>
  <dimension ref="A1:C11"/>
  <sheetViews>
    <sheetView workbookViewId="0">
      <selection activeCell="A12" sqref="A12:C1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Orgs'!B95</f>
        <v>800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theme="1"/>
  </sheetPr>
  <dimension ref="A1:C19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348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Orgs'!B96</f>
        <v>600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SUM(B5+B6-B7-B8)</f>
        <v>600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9"/>
    </row>
    <row r="18" spans="1:1" x14ac:dyDescent="0.25">
      <c r="A18" s="29"/>
    </row>
    <row r="19" spans="1:1" x14ac:dyDescent="0.25">
      <c r="A19" s="29"/>
    </row>
  </sheetData>
  <hyperlinks>
    <hyperlink ref="A1" location="'Total Orgs'!A1" display="Total Organizations" xr:uid="{00000000-0004-0000-8D00-000000000000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323</v>
      </c>
    </row>
    <row r="5" spans="1:3" x14ac:dyDescent="0.25">
      <c r="A5" s="4" t="s">
        <v>1</v>
      </c>
      <c r="B5" s="2">
        <f>'Total Orgs'!B97</f>
        <v>1025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Orgs'!B98</f>
        <v>7800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7800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0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349</v>
      </c>
    </row>
    <row r="5" spans="1:3" x14ac:dyDescent="0.25">
      <c r="A5" s="4" t="s">
        <v>1</v>
      </c>
      <c r="B5" s="2">
        <f>'Total Orgs'!B99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165</v>
      </c>
      <c r="B7" s="37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E00-000000000000}"/>
  </hyperlinks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1"/>
  </sheetPr>
  <dimension ref="A1:C12"/>
  <sheetViews>
    <sheetView workbookViewId="0">
      <selection activeCell="A12" sqref="A12:C21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Orgs'!B100</f>
        <v>4000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4000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7" customFormat="1" x14ac:dyDescent="0.25">
      <c r="A12" s="25"/>
      <c r="B12" s="26"/>
      <c r="C12" s="28"/>
    </row>
  </sheetData>
  <hyperlinks>
    <hyperlink ref="A1" location="'Total Orgs'!A1" display="Total Organizations" xr:uid="{00000000-0004-0000-5100-000000000000}"/>
  </hyperlinks>
  <pageMargins left="0.75" right="0.75" top="1" bottom="1" header="0.5" footer="0.5"/>
  <pageSetup orientation="portrait" horizontalDpi="4294967292" verticalDpi="4294967292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/>
    <col min="3" max="3" width="30.12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100</v>
      </c>
    </row>
    <row r="4" spans="1:3" x14ac:dyDescent="0.25">
      <c r="A4" s="4"/>
    </row>
    <row r="5" spans="1:3" x14ac:dyDescent="0.25">
      <c r="A5" s="4" t="s">
        <v>1</v>
      </c>
      <c r="B5" s="2">
        <f>'Total Orgs'!B101</f>
        <v>1500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1500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9"/>
    </row>
    <row r="16" spans="1:3" x14ac:dyDescent="0.25">
      <c r="A16" s="4"/>
    </row>
    <row r="17" spans="1:1" x14ac:dyDescent="0.25">
      <c r="A17" s="4"/>
    </row>
    <row r="18" spans="1:1" x14ac:dyDescent="0.25">
      <c r="A18" s="29"/>
    </row>
  </sheetData>
  <hyperlinks>
    <hyperlink ref="A1" location="'Total Orgs'!A1" display="Total Organizations" xr:uid="{00000000-0004-0000-5200-000000000000}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C00000"/>
  </sheetPr>
  <dimension ref="A1:C22"/>
  <sheetViews>
    <sheetView workbookViewId="0">
      <selection activeCell="A12" sqref="A12"/>
    </sheetView>
  </sheetViews>
  <sheetFormatPr defaultRowHeight="15.75" x14ac:dyDescent="0.25"/>
  <cols>
    <col min="1" max="1" width="17.25" customWidth="1"/>
    <col min="3" max="3" width="39.625" customWidth="1"/>
  </cols>
  <sheetData>
    <row r="1" spans="1:3" x14ac:dyDescent="0.25">
      <c r="A1" s="5" t="s">
        <v>0</v>
      </c>
      <c r="B1" s="2"/>
      <c r="C1" s="1" t="str">
        <f>'Total Orgs'!A1</f>
        <v>Budget 2019-2020</v>
      </c>
    </row>
    <row r="2" spans="1:3" x14ac:dyDescent="0.25">
      <c r="A2" s="5"/>
      <c r="B2" s="2"/>
    </row>
    <row r="3" spans="1:3" x14ac:dyDescent="0.25">
      <c r="A3" s="6" t="s">
        <v>186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Orgs'!B102</f>
        <v>500</v>
      </c>
    </row>
    <row r="6" spans="1:3" x14ac:dyDescent="0.25">
      <c r="A6" s="4" t="s">
        <v>2</v>
      </c>
      <c r="B6" s="2"/>
    </row>
    <row r="7" spans="1:3" x14ac:dyDescent="0.25">
      <c r="A7" s="4" t="s">
        <v>165</v>
      </c>
      <c r="B7" s="2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4" spans="1:3" s="23" customFormat="1" x14ac:dyDescent="0.25">
      <c r="A14" s="42"/>
      <c r="C14" s="15"/>
    </row>
    <row r="17" spans="1:1" x14ac:dyDescent="0.25">
      <c r="A17" s="29"/>
    </row>
    <row r="19" spans="1:1" s="15" customFormat="1" x14ac:dyDescent="0.25">
      <c r="A19" s="73"/>
    </row>
    <row r="20" spans="1:1" x14ac:dyDescent="0.25">
      <c r="A20" s="29"/>
    </row>
    <row r="22" spans="1:1" x14ac:dyDescent="0.25">
      <c r="A22" s="29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theme="1"/>
  </sheetPr>
  <dimension ref="A1:C29"/>
  <sheetViews>
    <sheetView workbookViewId="0">
      <selection activeCell="B6" sqref="B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2019-2020</v>
      </c>
    </row>
    <row r="2" spans="1:3" x14ac:dyDescent="0.25">
      <c r="A2" s="5"/>
    </row>
    <row r="3" spans="1:3" x14ac:dyDescent="0.25">
      <c r="A3" s="6" t="s">
        <v>41</v>
      </c>
    </row>
    <row r="5" spans="1:3" x14ac:dyDescent="0.25">
      <c r="A5" s="4" t="s">
        <v>1</v>
      </c>
      <c r="B5" s="2">
        <f>'Total Orgs'!B103</f>
        <v>4500</v>
      </c>
    </row>
    <row r="6" spans="1:3" x14ac:dyDescent="0.25">
      <c r="A6" s="4" t="s">
        <v>2</v>
      </c>
    </row>
    <row r="7" spans="1:3" x14ac:dyDescent="0.25">
      <c r="A7" s="4" t="s">
        <v>165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4500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8" spans="1:3" s="23" customFormat="1" x14ac:dyDescent="0.25">
      <c r="A28" s="13"/>
      <c r="B28" s="14"/>
      <c r="C28" s="15"/>
    </row>
    <row r="29" spans="1:3" x14ac:dyDescent="0.25">
      <c r="A29" s="13"/>
      <c r="B29" s="14"/>
      <c r="C2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175</vt:i4>
      </vt:variant>
      <vt:variant>
        <vt:lpstr>Named Ranges</vt:lpstr>
      </vt:variant>
      <vt:variant>
        <vt:i4>2</vt:i4>
      </vt:variant>
    </vt:vector>
  </HeadingPairs>
  <TitlesOfParts>
    <vt:vector size="177" baseType="lpstr">
      <vt:lpstr>Total Orgs</vt:lpstr>
      <vt:lpstr>African</vt:lpstr>
      <vt:lpstr>ACT</vt:lpstr>
      <vt:lpstr>AGT</vt:lpstr>
      <vt:lpstr>APO</vt:lpstr>
      <vt:lpstr>AlphaPsiOmega</vt:lpstr>
      <vt:lpstr>AADE</vt:lpstr>
      <vt:lpstr>AAFCS</vt:lpstr>
      <vt:lpstr>AAPG</vt:lpstr>
      <vt:lpstr>ACS-SA</vt:lpstr>
      <vt:lpstr>AIChE</vt:lpstr>
      <vt:lpstr>AMWA</vt:lpstr>
      <vt:lpstr>APWA</vt:lpstr>
      <vt:lpstr>ASCE</vt:lpstr>
      <vt:lpstr>ASID</vt:lpstr>
      <vt:lpstr>ASME</vt:lpstr>
      <vt:lpstr>AFSAQC</vt:lpstr>
      <vt:lpstr>ArmyROTC</vt:lpstr>
      <vt:lpstr>ArnoldAir</vt:lpstr>
      <vt:lpstr>AsscGenContractors</vt:lpstr>
      <vt:lpstr>ACM</vt:lpstr>
      <vt:lpstr>ABSS</vt:lpstr>
      <vt:lpstr>AsscChineseStud&amp;Scholars</vt:lpstr>
      <vt:lpstr>AITP</vt:lpstr>
      <vt:lpstr>ASAS</vt:lpstr>
      <vt:lpstr>ATSO</vt:lpstr>
      <vt:lpstr>BB</vt:lpstr>
      <vt:lpstr>BOSS</vt:lpstr>
      <vt:lpstr>BSA</vt:lpstr>
      <vt:lpstr>B&amp;B</vt:lpstr>
      <vt:lpstr>TechCRU</vt:lpstr>
      <vt:lpstr>Caribbean</vt:lpstr>
      <vt:lpstr>CSA</vt:lpstr>
      <vt:lpstr>CECT</vt:lpstr>
      <vt:lpstr>CA</vt:lpstr>
      <vt:lpstr>Chi Epsilon</vt:lpstr>
      <vt:lpstr>ChiRho</vt:lpstr>
      <vt:lpstr>XTE</vt:lpstr>
      <vt:lpstr>Christians</vt:lpstr>
      <vt:lpstr>A&amp;S Ambassadors</vt:lpstr>
      <vt:lpstr>CFFA</vt:lpstr>
      <vt:lpstr>CommStudies</vt:lpstr>
      <vt:lpstr>DSP</vt:lpstr>
      <vt:lpstr>DBAHJPMS</vt:lpstr>
      <vt:lpstr>EWB</vt:lpstr>
      <vt:lpstr>HON</vt:lpstr>
      <vt:lpstr>EtaSigDelta</vt:lpstr>
      <vt:lpstr>Every Nation</vt:lpstr>
      <vt:lpstr>Filipino</vt:lpstr>
      <vt:lpstr>FinanceMgmt</vt:lpstr>
      <vt:lpstr>FormulaSAE</vt:lpstr>
      <vt:lpstr>GammaBetaPhi</vt:lpstr>
      <vt:lpstr>Geoscience</vt:lpstr>
      <vt:lpstr>German</vt:lpstr>
      <vt:lpstr>Goin' Band</vt:lpstr>
      <vt:lpstr>GoldenKey</vt:lpstr>
      <vt:lpstr>GreekWide</vt:lpstr>
      <vt:lpstr>HSA</vt:lpstr>
      <vt:lpstr>HSS</vt:lpstr>
      <vt:lpstr>HHMISSO</vt:lpstr>
      <vt:lpstr>HistoryClub</vt:lpstr>
      <vt:lpstr>HSRecruiters</vt:lpstr>
      <vt:lpstr>ISA</vt:lpstr>
      <vt:lpstr>IEEE</vt:lpstr>
      <vt:lpstr>IIE</vt:lpstr>
      <vt:lpstr>ITE</vt:lpstr>
      <vt:lpstr>IIDA</vt:lpstr>
      <vt:lpstr>ITA</vt:lpstr>
      <vt:lpstr>ItsOnUS</vt:lpstr>
      <vt:lpstr>KPsi</vt:lpstr>
      <vt:lpstr>KappaXi</vt:lpstr>
      <vt:lpstr>KSMDA</vt:lpstr>
      <vt:lpstr>KEYOP</vt:lpstr>
      <vt:lpstr>Korean</vt:lpstr>
      <vt:lpstr>Livestock</vt:lpstr>
      <vt:lpstr>LBK Youth</vt:lpstr>
      <vt:lpstr>Lutheran</vt:lpstr>
      <vt:lpstr>Made n Cote</vt:lpstr>
      <vt:lpstr>Mane Society</vt:lpstr>
      <vt:lpstr>Eval</vt:lpstr>
      <vt:lpstr>Meat</vt:lpstr>
      <vt:lpstr>MSAQBT</vt:lpstr>
      <vt:lpstr>MSA</vt:lpstr>
      <vt:lpstr>MenofGod</vt:lpstr>
      <vt:lpstr>MTSO</vt:lpstr>
      <vt:lpstr>Metals</vt:lpstr>
      <vt:lpstr>MANRRS</vt:lpstr>
      <vt:lpstr>MUN</vt:lpstr>
      <vt:lpstr>MortarBoard</vt:lpstr>
      <vt:lpstr>MSBA</vt:lpstr>
      <vt:lpstr>MuslimSA</vt:lpstr>
      <vt:lpstr>NPHC</vt:lpstr>
      <vt:lpstr>TRA</vt:lpstr>
      <vt:lpstr>NSBE</vt:lpstr>
      <vt:lpstr>NCSC</vt:lpstr>
      <vt:lpstr>Navigators</vt:lpstr>
      <vt:lpstr>NSA</vt:lpstr>
      <vt:lpstr>Persian</vt:lpstr>
      <vt:lpstr>PFPA</vt:lpstr>
      <vt:lpstr>PAD</vt:lpstr>
      <vt:lpstr>PTKAA</vt:lpstr>
      <vt:lpstr>PASO</vt:lpstr>
      <vt:lpstr>PTS</vt:lpstr>
      <vt:lpstr>PYQ</vt:lpstr>
      <vt:lpstr>PSTEM</vt:lpstr>
      <vt:lpstr>RAS</vt:lpstr>
      <vt:lpstr>RaidersDefend</vt:lpstr>
      <vt:lpstr>RaiderSailing</vt:lpstr>
      <vt:lpstr>Raiderthon</vt:lpstr>
      <vt:lpstr>RanchHorse</vt:lpstr>
      <vt:lpstr>RISA</vt:lpstr>
      <vt:lpstr>RHIM</vt:lpstr>
      <vt:lpstr>SFDT</vt:lpstr>
      <vt:lpstr>SDP</vt:lpstr>
      <vt:lpstr>SIE</vt:lpstr>
      <vt:lpstr>SkyRaiders</vt:lpstr>
      <vt:lpstr>SACNAS</vt:lpstr>
      <vt:lpstr>SEP</vt:lpstr>
      <vt:lpstr>SHPE</vt:lpstr>
      <vt:lpstr>SPE</vt:lpstr>
      <vt:lpstr>SPWLA</vt:lpstr>
      <vt:lpstr>Plastics</vt:lpstr>
      <vt:lpstr>SWE</vt:lpstr>
      <vt:lpstr>SLSA</vt:lpstr>
      <vt:lpstr>SAND</vt:lpstr>
      <vt:lpstr>AgCouncil</vt:lpstr>
      <vt:lpstr>Wildlife</vt:lpstr>
      <vt:lpstr>StudentMobile</vt:lpstr>
      <vt:lpstr>SASLA</vt:lpstr>
      <vt:lpstr>SGC</vt:lpstr>
      <vt:lpstr>StudyAbroad</vt:lpstr>
      <vt:lpstr>TBS</vt:lpstr>
      <vt:lpstr>TAF</vt:lpstr>
      <vt:lpstr>TAHS</vt:lpstr>
      <vt:lpstr>TBHC</vt:lpstr>
      <vt:lpstr>TechHRMS</vt:lpstr>
      <vt:lpstr>TechClassic</vt:lpstr>
      <vt:lpstr>TCFR</vt:lpstr>
      <vt:lpstr>TechDucks</vt:lpstr>
      <vt:lpstr>TET</vt:lpstr>
      <vt:lpstr>Feral</vt:lpstr>
      <vt:lpstr>TFLT</vt:lpstr>
      <vt:lpstr>TechGSA</vt:lpstr>
      <vt:lpstr>TechGolf</vt:lpstr>
      <vt:lpstr>TechHorn</vt:lpstr>
      <vt:lpstr>Horse</vt:lpstr>
      <vt:lpstr>Italian</vt:lpstr>
      <vt:lpstr>Kahaani</vt:lpstr>
      <vt:lpstr>KPOP</vt:lpstr>
      <vt:lpstr>TMA</vt:lpstr>
      <vt:lpstr>Pre-Pharm</vt:lpstr>
      <vt:lpstr>PreVet</vt:lpstr>
      <vt:lpstr>TechPreOcc</vt:lpstr>
      <vt:lpstr>TechPR</vt:lpstr>
      <vt:lpstr>TSIS</vt:lpstr>
      <vt:lpstr>TSPE</vt:lpstr>
      <vt:lpstr>TSTA</vt:lpstr>
      <vt:lpstr>Quill</vt:lpstr>
      <vt:lpstr>STEM LEAF</vt:lpstr>
      <vt:lpstr>Techtones</vt:lpstr>
      <vt:lpstr>UMI</vt:lpstr>
      <vt:lpstr>USITTSC</vt:lpstr>
      <vt:lpstr>Veterans</vt:lpstr>
      <vt:lpstr>VOL</vt:lpstr>
      <vt:lpstr>Wesley</vt:lpstr>
      <vt:lpstr>Whitacre</vt:lpstr>
      <vt:lpstr>Wish</vt:lpstr>
      <vt:lpstr>WomennBus</vt:lpstr>
      <vt:lpstr>WomennPhysics</vt:lpstr>
      <vt:lpstr>Women Leadership</vt:lpstr>
      <vt:lpstr>WomenServOrg</vt:lpstr>
      <vt:lpstr>Wool</vt:lpstr>
      <vt:lpstr>Youth</vt:lpstr>
      <vt:lpstr>Misc</vt:lpstr>
      <vt:lpstr>Cont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2018-04-25T18:37:10Z</cp:lastPrinted>
  <dcterms:created xsi:type="dcterms:W3CDTF">2011-07-13T18:00:55Z</dcterms:created>
  <dcterms:modified xsi:type="dcterms:W3CDTF">2019-05-06T18:01:55Z</dcterms:modified>
</cp:coreProperties>
</file>