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tedavis\Organizations\FY20\Funding Application Process FY20\"/>
    </mc:Choice>
  </mc:AlternateContent>
  <xr:revisionPtr revIDLastSave="0" documentId="13_ncr:1_{41BE8CBF-93D6-4E5C-B4AA-0E39872B782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unding Process Tracking" sheetId="1" r:id="rId1"/>
    <sheet name="Initial Allocation" sheetId="2" r:id="rId2"/>
    <sheet name="Table for Bill of Appropriation" sheetId="3" r:id="rId3"/>
  </sheets>
  <definedNames>
    <definedName name="_xlnm.Print_Area" localSheetId="0">'Funding Process Tracking'!$A$1:$AC$237</definedName>
    <definedName name="_xlnm.Print_Area" localSheetId="1">'Initial Allocation'!$A$1:$H$232</definedName>
    <definedName name="_xlnm.Print_Titles" localSheetId="0">'Funding Process Tracking'!$4:$4</definedName>
    <definedName name="_xlnm.Print_Titles" localSheetId="1">'Initial Allocation'!$2:$2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3" i="2" l="1"/>
  <c r="B117" i="2"/>
  <c r="B103" i="2"/>
  <c r="B99" i="2"/>
  <c r="B61" i="2"/>
  <c r="B57" i="2"/>
  <c r="B59" i="2"/>
  <c r="B13" i="2" l="1"/>
  <c r="G232" i="2" l="1"/>
  <c r="E232" i="2"/>
  <c r="C231" i="2"/>
  <c r="F231" i="2" s="1"/>
  <c r="H231" i="2" s="1"/>
  <c r="D232" i="3" s="1"/>
  <c r="F230" i="2"/>
  <c r="H230" i="2" s="1"/>
  <c r="D231" i="3" s="1"/>
  <c r="C230" i="2"/>
  <c r="C229" i="2"/>
  <c r="F229" i="2" s="1"/>
  <c r="H229" i="2" s="1"/>
  <c r="D230" i="3" s="1"/>
  <c r="F228" i="2"/>
  <c r="H228" i="2" s="1"/>
  <c r="D229" i="3" s="1"/>
  <c r="C228" i="2"/>
  <c r="C227" i="2"/>
  <c r="F227" i="2" s="1"/>
  <c r="H227" i="2" s="1"/>
  <c r="D228" i="3" s="1"/>
  <c r="C226" i="2"/>
  <c r="F226" i="2" s="1"/>
  <c r="H226" i="2" s="1"/>
  <c r="D227" i="3" s="1"/>
  <c r="C225" i="2"/>
  <c r="F225" i="2" s="1"/>
  <c r="H225" i="2" s="1"/>
  <c r="D226" i="3" s="1"/>
  <c r="F224" i="2"/>
  <c r="H224" i="2" s="1"/>
  <c r="D225" i="3" s="1"/>
  <c r="C224" i="2"/>
  <c r="C223" i="2"/>
  <c r="F223" i="2" s="1"/>
  <c r="H223" i="2" s="1"/>
  <c r="D224" i="3" s="1"/>
  <c r="F222" i="2"/>
  <c r="H222" i="2" s="1"/>
  <c r="D223" i="3" s="1"/>
  <c r="C222" i="2"/>
  <c r="F221" i="2"/>
  <c r="H221" i="2" s="1"/>
  <c r="D222" i="3" s="1"/>
  <c r="C221" i="2"/>
  <c r="F220" i="2"/>
  <c r="H220" i="2" s="1"/>
  <c r="D221" i="3" s="1"/>
  <c r="C220" i="2"/>
  <c r="C219" i="2"/>
  <c r="F219" i="2" s="1"/>
  <c r="H219" i="2" s="1"/>
  <c r="D220" i="3" s="1"/>
  <c r="C218" i="2"/>
  <c r="F218" i="2" s="1"/>
  <c r="H218" i="2" s="1"/>
  <c r="D219" i="3" s="1"/>
  <c r="C217" i="2"/>
  <c r="F217" i="2" s="1"/>
  <c r="H217" i="2" s="1"/>
  <c r="D218" i="3" s="1"/>
  <c r="C216" i="2"/>
  <c r="F216" i="2" s="1"/>
  <c r="H216" i="2" s="1"/>
  <c r="D217" i="3" s="1"/>
  <c r="C215" i="2"/>
  <c r="F215" i="2" s="1"/>
  <c r="H215" i="2" s="1"/>
  <c r="D216" i="3" s="1"/>
  <c r="F214" i="2"/>
  <c r="H214" i="2" s="1"/>
  <c r="D215" i="3" s="1"/>
  <c r="C214" i="2"/>
  <c r="F213" i="2"/>
  <c r="H213" i="2" s="1"/>
  <c r="D214" i="3" s="1"/>
  <c r="C213" i="2"/>
  <c r="C212" i="2"/>
  <c r="F212" i="2" s="1"/>
  <c r="H212" i="2" s="1"/>
  <c r="D213" i="3" s="1"/>
  <c r="C211" i="2"/>
  <c r="F211" i="2" s="1"/>
  <c r="H211" i="2" s="1"/>
  <c r="D212" i="3" s="1"/>
  <c r="C210" i="2"/>
  <c r="F210" i="2" s="1"/>
  <c r="H210" i="2" s="1"/>
  <c r="D211" i="3" s="1"/>
  <c r="C209" i="2"/>
  <c r="F209" i="2" s="1"/>
  <c r="H209" i="2" s="1"/>
  <c r="D210" i="3" s="1"/>
  <c r="C208" i="2"/>
  <c r="F208" i="2" s="1"/>
  <c r="H208" i="2" s="1"/>
  <c r="D209" i="3" s="1"/>
  <c r="D207" i="2"/>
  <c r="D232" i="2" s="1"/>
  <c r="C207" i="2"/>
  <c r="C206" i="2"/>
  <c r="F206" i="2" s="1"/>
  <c r="H206" i="2" s="1"/>
  <c r="D207" i="3" s="1"/>
  <c r="C205" i="2"/>
  <c r="F205" i="2" s="1"/>
  <c r="H205" i="2" s="1"/>
  <c r="D206" i="3" s="1"/>
  <c r="C204" i="2"/>
  <c r="F204" i="2" s="1"/>
  <c r="H204" i="2" s="1"/>
  <c r="D205" i="3" s="1"/>
  <c r="C203" i="2"/>
  <c r="F203" i="2" s="1"/>
  <c r="H203" i="2" s="1"/>
  <c r="D204" i="3" s="1"/>
  <c r="C202" i="2"/>
  <c r="F202" i="2" s="1"/>
  <c r="H202" i="2" s="1"/>
  <c r="D203" i="3" s="1"/>
  <c r="F201" i="2"/>
  <c r="H201" i="2" s="1"/>
  <c r="C201" i="2"/>
  <c r="G199" i="2"/>
  <c r="C198" i="2"/>
  <c r="F198" i="2" s="1"/>
  <c r="H198" i="2" s="1"/>
  <c r="D197" i="3" s="1"/>
  <c r="C197" i="2"/>
  <c r="F197" i="2" s="1"/>
  <c r="H197" i="2" s="1"/>
  <c r="D196" i="3" s="1"/>
  <c r="C196" i="2"/>
  <c r="F196" i="2" s="1"/>
  <c r="H196" i="2" s="1"/>
  <c r="D195" i="3" s="1"/>
  <c r="E195" i="2"/>
  <c r="C195" i="2"/>
  <c r="F195" i="2" s="1"/>
  <c r="H195" i="2" s="1"/>
  <c r="D194" i="3" s="1"/>
  <c r="C194" i="2"/>
  <c r="F194" i="2" s="1"/>
  <c r="H194" i="2" s="1"/>
  <c r="D193" i="3" s="1"/>
  <c r="C193" i="2"/>
  <c r="F193" i="2" s="1"/>
  <c r="H193" i="2" s="1"/>
  <c r="D192" i="3" s="1"/>
  <c r="C192" i="2"/>
  <c r="F192" i="2" s="1"/>
  <c r="H192" i="2" s="1"/>
  <c r="D191" i="3" s="1"/>
  <c r="C191" i="2"/>
  <c r="F191" i="2" s="1"/>
  <c r="H191" i="2" s="1"/>
  <c r="D190" i="3" s="1"/>
  <c r="C190" i="2"/>
  <c r="F190" i="2" s="1"/>
  <c r="H190" i="2" s="1"/>
  <c r="D189" i="3" s="1"/>
  <c r="C189" i="2"/>
  <c r="F189" i="2" s="1"/>
  <c r="H189" i="2" s="1"/>
  <c r="D188" i="3" s="1"/>
  <c r="C188" i="2"/>
  <c r="F188" i="2" s="1"/>
  <c r="H188" i="2" s="1"/>
  <c r="D187" i="3" s="1"/>
  <c r="H187" i="2"/>
  <c r="D186" i="3" s="1"/>
  <c r="F187" i="2"/>
  <c r="C187" i="2"/>
  <c r="C186" i="2"/>
  <c r="F186" i="2" s="1"/>
  <c r="H186" i="2" s="1"/>
  <c r="D185" i="3" s="1"/>
  <c r="E185" i="2"/>
  <c r="C185" i="2"/>
  <c r="C184" i="2"/>
  <c r="F184" i="2" s="1"/>
  <c r="H184" i="2" s="1"/>
  <c r="D183" i="3" s="1"/>
  <c r="F183" i="2"/>
  <c r="H183" i="2" s="1"/>
  <c r="D182" i="3" s="1"/>
  <c r="C183" i="2"/>
  <c r="C182" i="2"/>
  <c r="F182" i="2" s="1"/>
  <c r="H182" i="2" s="1"/>
  <c r="D181" i="3" s="1"/>
  <c r="C181" i="2"/>
  <c r="C180" i="2"/>
  <c r="F180" i="2" s="1"/>
  <c r="H180" i="2" s="1"/>
  <c r="D179" i="3" s="1"/>
  <c r="C179" i="2"/>
  <c r="F179" i="2" s="1"/>
  <c r="H179" i="2" s="1"/>
  <c r="D178" i="3" s="1"/>
  <c r="F178" i="2"/>
  <c r="H178" i="2" s="1"/>
  <c r="D177" i="3" s="1"/>
  <c r="C178" i="2"/>
  <c r="F177" i="2"/>
  <c r="H177" i="2" s="1"/>
  <c r="D176" i="3" s="1"/>
  <c r="C177" i="2"/>
  <c r="C176" i="2"/>
  <c r="F175" i="2"/>
  <c r="H175" i="2" s="1"/>
  <c r="D174" i="3" s="1"/>
  <c r="C175" i="2"/>
  <c r="C174" i="2"/>
  <c r="F174" i="2" s="1"/>
  <c r="H174" i="2" s="1"/>
  <c r="D173" i="3" s="1"/>
  <c r="C173" i="2"/>
  <c r="F173" i="2" s="1"/>
  <c r="H173" i="2" s="1"/>
  <c r="D172" i="3" s="1"/>
  <c r="H172" i="2"/>
  <c r="D171" i="3" s="1"/>
  <c r="F172" i="2"/>
  <c r="C172" i="2"/>
  <c r="F171" i="2"/>
  <c r="H171" i="2" s="1"/>
  <c r="D170" i="3" s="1"/>
  <c r="C171" i="2"/>
  <c r="C170" i="2"/>
  <c r="F170" i="2" s="1"/>
  <c r="H170" i="2" s="1"/>
  <c r="D169" i="3" s="1"/>
  <c r="C169" i="2"/>
  <c r="F169" i="2" s="1"/>
  <c r="H169" i="2" s="1"/>
  <c r="D168" i="3" s="1"/>
  <c r="C168" i="2"/>
  <c r="F168" i="2" s="1"/>
  <c r="H168" i="2" s="1"/>
  <c r="D167" i="3" s="1"/>
  <c r="F167" i="2"/>
  <c r="H167" i="2" s="1"/>
  <c r="D166" i="3" s="1"/>
  <c r="C167" i="2"/>
  <c r="C166" i="2"/>
  <c r="F166" i="2" s="1"/>
  <c r="H166" i="2" s="1"/>
  <c r="D165" i="3" s="1"/>
  <c r="F165" i="2"/>
  <c r="H165" i="2" s="1"/>
  <c r="D164" i="3" s="1"/>
  <c r="C165" i="2"/>
  <c r="C164" i="2"/>
  <c r="F164" i="2" s="1"/>
  <c r="H164" i="2" s="1"/>
  <c r="D163" i="3" s="1"/>
  <c r="F163" i="2"/>
  <c r="H163" i="2" s="1"/>
  <c r="D162" i="3" s="1"/>
  <c r="C163" i="2"/>
  <c r="C162" i="2"/>
  <c r="F162" i="2" s="1"/>
  <c r="H162" i="2" s="1"/>
  <c r="D161" i="3" s="1"/>
  <c r="C161" i="2"/>
  <c r="F161" i="2" s="1"/>
  <c r="H161" i="2" s="1"/>
  <c r="D160" i="3" s="1"/>
  <c r="C160" i="2"/>
  <c r="F160" i="2" s="1"/>
  <c r="H160" i="2" s="1"/>
  <c r="D159" i="3" s="1"/>
  <c r="F159" i="2"/>
  <c r="H159" i="2" s="1"/>
  <c r="D158" i="3" s="1"/>
  <c r="C159" i="2"/>
  <c r="C158" i="2"/>
  <c r="F158" i="2" s="1"/>
  <c r="H158" i="2" s="1"/>
  <c r="D157" i="3" s="1"/>
  <c r="F157" i="2"/>
  <c r="H157" i="2" s="1"/>
  <c r="D156" i="3" s="1"/>
  <c r="C157" i="2"/>
  <c r="F156" i="2"/>
  <c r="H156" i="2" s="1"/>
  <c r="D155" i="3" s="1"/>
  <c r="C156" i="2"/>
  <c r="F155" i="2"/>
  <c r="H155" i="2" s="1"/>
  <c r="D154" i="3" s="1"/>
  <c r="C155" i="2"/>
  <c r="C154" i="2"/>
  <c r="F154" i="2" s="1"/>
  <c r="H154" i="2" s="1"/>
  <c r="D153" i="3" s="1"/>
  <c r="C153" i="2"/>
  <c r="F153" i="2" s="1"/>
  <c r="H153" i="2" s="1"/>
  <c r="D152" i="3" s="1"/>
  <c r="C152" i="2"/>
  <c r="F152" i="2" s="1"/>
  <c r="H152" i="2" s="1"/>
  <c r="D151" i="3" s="1"/>
  <c r="C151" i="2"/>
  <c r="F151" i="2" s="1"/>
  <c r="H151" i="2" s="1"/>
  <c r="D150" i="3" s="1"/>
  <c r="C150" i="2"/>
  <c r="F150" i="2" s="1"/>
  <c r="H150" i="2" s="1"/>
  <c r="D149" i="3" s="1"/>
  <c r="F149" i="2"/>
  <c r="H149" i="2" s="1"/>
  <c r="D148" i="3" s="1"/>
  <c r="C149" i="2"/>
  <c r="F148" i="2"/>
  <c r="H148" i="2" s="1"/>
  <c r="D147" i="3" s="1"/>
  <c r="C148" i="2"/>
  <c r="C147" i="2"/>
  <c r="F147" i="2" s="1"/>
  <c r="H147" i="2" s="1"/>
  <c r="D146" i="3" s="1"/>
  <c r="C146" i="2"/>
  <c r="F146" i="2" s="1"/>
  <c r="H146" i="2" s="1"/>
  <c r="D145" i="3" s="1"/>
  <c r="C145" i="2"/>
  <c r="F145" i="2" s="1"/>
  <c r="H145" i="2" s="1"/>
  <c r="D144" i="3" s="1"/>
  <c r="C144" i="2"/>
  <c r="F144" i="2" s="1"/>
  <c r="H144" i="2" s="1"/>
  <c r="D143" i="3" s="1"/>
  <c r="C143" i="2"/>
  <c r="F143" i="2" s="1"/>
  <c r="H143" i="2" s="1"/>
  <c r="D142" i="3" s="1"/>
  <c r="C142" i="2"/>
  <c r="F142" i="2" s="1"/>
  <c r="H142" i="2" s="1"/>
  <c r="D141" i="3" s="1"/>
  <c r="C141" i="2"/>
  <c r="F141" i="2" s="1"/>
  <c r="H141" i="2" s="1"/>
  <c r="D140" i="3" s="1"/>
  <c r="F140" i="2"/>
  <c r="H140" i="2" s="1"/>
  <c r="D139" i="3" s="1"/>
  <c r="C140" i="2"/>
  <c r="C139" i="2"/>
  <c r="F139" i="2" s="1"/>
  <c r="H139" i="2" s="1"/>
  <c r="D138" i="3" s="1"/>
  <c r="C138" i="2"/>
  <c r="F138" i="2" s="1"/>
  <c r="H138" i="2" s="1"/>
  <c r="D137" i="3" s="1"/>
  <c r="C137" i="2"/>
  <c r="F137" i="2" s="1"/>
  <c r="H137" i="2" s="1"/>
  <c r="D136" i="3" s="1"/>
  <c r="C136" i="2"/>
  <c r="F136" i="2" s="1"/>
  <c r="H136" i="2" s="1"/>
  <c r="D135" i="3" s="1"/>
  <c r="C135" i="2"/>
  <c r="F135" i="2" s="1"/>
  <c r="H135" i="2" s="1"/>
  <c r="D134" i="3" s="1"/>
  <c r="C134" i="2"/>
  <c r="C133" i="2"/>
  <c r="F133" i="2" s="1"/>
  <c r="H133" i="2" s="1"/>
  <c r="D132" i="3" s="1"/>
  <c r="H132" i="2"/>
  <c r="D131" i="3" s="1"/>
  <c r="C132" i="2"/>
  <c r="F132" i="2" s="1"/>
  <c r="C131" i="2"/>
  <c r="F131" i="2" s="1"/>
  <c r="H131" i="2" s="1"/>
  <c r="D130" i="3" s="1"/>
  <c r="C130" i="2"/>
  <c r="F130" i="2" s="1"/>
  <c r="H130" i="2" s="1"/>
  <c r="D129" i="3" s="1"/>
  <c r="C129" i="2"/>
  <c r="F129" i="2" s="1"/>
  <c r="H129" i="2" s="1"/>
  <c r="D128" i="3" s="1"/>
  <c r="C128" i="2"/>
  <c r="F128" i="2" s="1"/>
  <c r="H128" i="2" s="1"/>
  <c r="D127" i="3" s="1"/>
  <c r="F127" i="2"/>
  <c r="H127" i="2" s="1"/>
  <c r="D126" i="3" s="1"/>
  <c r="C127" i="2"/>
  <c r="C126" i="2"/>
  <c r="F126" i="2" s="1"/>
  <c r="H126" i="2" s="1"/>
  <c r="D125" i="3" s="1"/>
  <c r="C125" i="2"/>
  <c r="F125" i="2" s="1"/>
  <c r="H125" i="2" s="1"/>
  <c r="D124" i="3" s="1"/>
  <c r="H124" i="2"/>
  <c r="D123" i="3" s="1"/>
  <c r="C124" i="2"/>
  <c r="F124" i="2" s="1"/>
  <c r="C123" i="2"/>
  <c r="F123" i="2" s="1"/>
  <c r="H123" i="2" s="1"/>
  <c r="D122" i="3" s="1"/>
  <c r="F122" i="2"/>
  <c r="H122" i="2" s="1"/>
  <c r="D121" i="3" s="1"/>
  <c r="C122" i="2"/>
  <c r="C121" i="2"/>
  <c r="F121" i="2" s="1"/>
  <c r="H121" i="2" s="1"/>
  <c r="D120" i="3" s="1"/>
  <c r="F120" i="2"/>
  <c r="H120" i="2" s="1"/>
  <c r="D119" i="3" s="1"/>
  <c r="C120" i="2"/>
  <c r="C119" i="2"/>
  <c r="F119" i="2" s="1"/>
  <c r="H119" i="2" s="1"/>
  <c r="D118" i="3" s="1"/>
  <c r="F118" i="2"/>
  <c r="H118" i="2" s="1"/>
  <c r="D117" i="3" s="1"/>
  <c r="C118" i="2"/>
  <c r="C117" i="2"/>
  <c r="F117" i="2" s="1"/>
  <c r="H117" i="2" s="1"/>
  <c r="D116" i="3" s="1"/>
  <c r="C116" i="2"/>
  <c r="F116" i="2" s="1"/>
  <c r="H116" i="2" s="1"/>
  <c r="D115" i="3" s="1"/>
  <c r="C115" i="2"/>
  <c r="F115" i="2" s="1"/>
  <c r="H115" i="2" s="1"/>
  <c r="D114" i="3" s="1"/>
  <c r="D114" i="2"/>
  <c r="F114" i="2" s="1"/>
  <c r="H114" i="2" s="1"/>
  <c r="D113" i="3" s="1"/>
  <c r="C114" i="2"/>
  <c r="C113" i="2"/>
  <c r="F113" i="2" s="1"/>
  <c r="H113" i="2" s="1"/>
  <c r="D112" i="3" s="1"/>
  <c r="C112" i="2"/>
  <c r="F112" i="2" s="1"/>
  <c r="H112" i="2" s="1"/>
  <c r="D111" i="3" s="1"/>
  <c r="C111" i="2"/>
  <c r="F111" i="2" s="1"/>
  <c r="H111" i="2" s="1"/>
  <c r="D110" i="3" s="1"/>
  <c r="C110" i="2"/>
  <c r="F110" i="2" s="1"/>
  <c r="H110" i="2" s="1"/>
  <c r="D109" i="3" s="1"/>
  <c r="C109" i="2"/>
  <c r="D109" i="2" s="1"/>
  <c r="F109" i="2" s="1"/>
  <c r="H109" i="2" s="1"/>
  <c r="D108" i="3" s="1"/>
  <c r="C108" i="2"/>
  <c r="F108" i="2" s="1"/>
  <c r="H108" i="2" s="1"/>
  <c r="D107" i="3" s="1"/>
  <c r="C107" i="2"/>
  <c r="F107" i="2" s="1"/>
  <c r="H107" i="2" s="1"/>
  <c r="D106" i="3" s="1"/>
  <c r="H106" i="2"/>
  <c r="D105" i="3" s="1"/>
  <c r="C106" i="2"/>
  <c r="F106" i="2" s="1"/>
  <c r="C105" i="2"/>
  <c r="F105" i="2" s="1"/>
  <c r="H105" i="2" s="1"/>
  <c r="D104" i="3" s="1"/>
  <c r="C104" i="2"/>
  <c r="F104" i="2" s="1"/>
  <c r="H104" i="2" s="1"/>
  <c r="D103" i="3" s="1"/>
  <c r="C103" i="2"/>
  <c r="F103" i="2" s="1"/>
  <c r="H103" i="2" s="1"/>
  <c r="D102" i="3" s="1"/>
  <c r="C102" i="2"/>
  <c r="F102" i="2" s="1"/>
  <c r="H102" i="2" s="1"/>
  <c r="D101" i="3" s="1"/>
  <c r="H101" i="2"/>
  <c r="D100" i="3" s="1"/>
  <c r="F101" i="2"/>
  <c r="C101" i="2"/>
  <c r="F100" i="2"/>
  <c r="H100" i="2" s="1"/>
  <c r="D99" i="3" s="1"/>
  <c r="C100" i="2"/>
  <c r="H99" i="2"/>
  <c r="D98" i="3" s="1"/>
  <c r="C99" i="2"/>
  <c r="F99" i="2" s="1"/>
  <c r="C98" i="2"/>
  <c r="F98" i="2" s="1"/>
  <c r="H98" i="2" s="1"/>
  <c r="D97" i="3" s="1"/>
  <c r="C97" i="2"/>
  <c r="F97" i="2" s="1"/>
  <c r="H97" i="2" s="1"/>
  <c r="D96" i="3" s="1"/>
  <c r="C96" i="2"/>
  <c r="F96" i="2" s="1"/>
  <c r="H96" i="2" s="1"/>
  <c r="D95" i="3" s="1"/>
  <c r="C95" i="2"/>
  <c r="F95" i="2" s="1"/>
  <c r="H95" i="2" s="1"/>
  <c r="D94" i="3" s="1"/>
  <c r="F94" i="2"/>
  <c r="H94" i="2" s="1"/>
  <c r="D93" i="3" s="1"/>
  <c r="C94" i="2"/>
  <c r="F93" i="2"/>
  <c r="H93" i="2" s="1"/>
  <c r="D92" i="3" s="1"/>
  <c r="C93" i="2"/>
  <c r="C92" i="2"/>
  <c r="F92" i="2" s="1"/>
  <c r="H92" i="2" s="1"/>
  <c r="D91" i="3" s="1"/>
  <c r="C91" i="2"/>
  <c r="F91" i="2" s="1"/>
  <c r="H91" i="2" s="1"/>
  <c r="D90" i="3" s="1"/>
  <c r="C90" i="2"/>
  <c r="F90" i="2" s="1"/>
  <c r="H90" i="2" s="1"/>
  <c r="D89" i="3" s="1"/>
  <c r="C89" i="2"/>
  <c r="F89" i="2" s="1"/>
  <c r="H89" i="2" s="1"/>
  <c r="D88" i="3" s="1"/>
  <c r="C88" i="2"/>
  <c r="F88" i="2" s="1"/>
  <c r="H88" i="2" s="1"/>
  <c r="D87" i="3" s="1"/>
  <c r="C87" i="2"/>
  <c r="F87" i="2" s="1"/>
  <c r="H87" i="2" s="1"/>
  <c r="D86" i="3" s="1"/>
  <c r="F86" i="2"/>
  <c r="H86" i="2" s="1"/>
  <c r="D85" i="3" s="1"/>
  <c r="C86" i="2"/>
  <c r="C85" i="2"/>
  <c r="F85" i="2" s="1"/>
  <c r="H85" i="2" s="1"/>
  <c r="D84" i="3" s="1"/>
  <c r="C84" i="2"/>
  <c r="F84" i="2" s="1"/>
  <c r="H84" i="2" s="1"/>
  <c r="D83" i="3" s="1"/>
  <c r="C83" i="2"/>
  <c r="F83" i="2" s="1"/>
  <c r="H83" i="2" s="1"/>
  <c r="D82" i="3" s="1"/>
  <c r="C82" i="2"/>
  <c r="F82" i="2" s="1"/>
  <c r="H82" i="2" s="1"/>
  <c r="D81" i="3" s="1"/>
  <c r="H81" i="2"/>
  <c r="D80" i="3" s="1"/>
  <c r="C81" i="2"/>
  <c r="F81" i="2" s="1"/>
  <c r="C80" i="2"/>
  <c r="F80" i="2" s="1"/>
  <c r="H80" i="2" s="1"/>
  <c r="D79" i="3" s="1"/>
  <c r="C79" i="2"/>
  <c r="F79" i="2" s="1"/>
  <c r="H79" i="2" s="1"/>
  <c r="D78" i="3" s="1"/>
  <c r="F78" i="2"/>
  <c r="H78" i="2" s="1"/>
  <c r="D77" i="3" s="1"/>
  <c r="C78" i="2"/>
  <c r="C77" i="2"/>
  <c r="F77" i="2" s="1"/>
  <c r="H77" i="2" s="1"/>
  <c r="D76" i="3" s="1"/>
  <c r="F76" i="2"/>
  <c r="H76" i="2" s="1"/>
  <c r="D75" i="3" s="1"/>
  <c r="C76" i="2"/>
  <c r="C75" i="2"/>
  <c r="F75" i="2" s="1"/>
  <c r="H75" i="2" s="1"/>
  <c r="D74" i="3" s="1"/>
  <c r="C74" i="2"/>
  <c r="F74" i="2" s="1"/>
  <c r="H74" i="2" s="1"/>
  <c r="D73" i="3" s="1"/>
  <c r="C73" i="2"/>
  <c r="D73" i="2" s="1"/>
  <c r="F73" i="2" s="1"/>
  <c r="H73" i="2" s="1"/>
  <c r="D72" i="3" s="1"/>
  <c r="F72" i="2"/>
  <c r="H72" i="2" s="1"/>
  <c r="D71" i="3" s="1"/>
  <c r="C72" i="2"/>
  <c r="C71" i="2"/>
  <c r="F71" i="2" s="1"/>
  <c r="H71" i="2" s="1"/>
  <c r="D70" i="3" s="1"/>
  <c r="C70" i="2"/>
  <c r="F70" i="2" s="1"/>
  <c r="H70" i="2" s="1"/>
  <c r="D69" i="3" s="1"/>
  <c r="C69" i="2"/>
  <c r="F69" i="2" s="1"/>
  <c r="H69" i="2" s="1"/>
  <c r="D68" i="3" s="1"/>
  <c r="C68" i="2"/>
  <c r="F68" i="2" s="1"/>
  <c r="H68" i="2" s="1"/>
  <c r="D67" i="3" s="1"/>
  <c r="C67" i="2"/>
  <c r="F67" i="2" s="1"/>
  <c r="H67" i="2" s="1"/>
  <c r="D66" i="3" s="1"/>
  <c r="C66" i="2"/>
  <c r="F66" i="2" s="1"/>
  <c r="H66" i="2" s="1"/>
  <c r="D65" i="3" s="1"/>
  <c r="C65" i="2"/>
  <c r="F65" i="2" s="1"/>
  <c r="H65" i="2" s="1"/>
  <c r="D64" i="3" s="1"/>
  <c r="C64" i="2"/>
  <c r="F64" i="2" s="1"/>
  <c r="H64" i="2" s="1"/>
  <c r="D63" i="3" s="1"/>
  <c r="C63" i="2"/>
  <c r="F63" i="2" s="1"/>
  <c r="H63" i="2" s="1"/>
  <c r="D62" i="3" s="1"/>
  <c r="C62" i="2"/>
  <c r="F62" i="2" s="1"/>
  <c r="H62" i="2" s="1"/>
  <c r="D61" i="3" s="1"/>
  <c r="C61" i="2"/>
  <c r="F61" i="2" s="1"/>
  <c r="H61" i="2" s="1"/>
  <c r="D60" i="3" s="1"/>
  <c r="C60" i="2"/>
  <c r="F60" i="2" s="1"/>
  <c r="H60" i="2" s="1"/>
  <c r="D59" i="3" s="1"/>
  <c r="C59" i="2"/>
  <c r="F59" i="2" s="1"/>
  <c r="H59" i="2" s="1"/>
  <c r="D58" i="3" s="1"/>
  <c r="C58" i="2"/>
  <c r="F58" i="2" s="1"/>
  <c r="H58" i="2" s="1"/>
  <c r="D57" i="3" s="1"/>
  <c r="C57" i="2"/>
  <c r="F57" i="2" s="1"/>
  <c r="H57" i="2" s="1"/>
  <c r="D56" i="3" s="1"/>
  <c r="F56" i="2"/>
  <c r="H56" i="2" s="1"/>
  <c r="D55" i="3" s="1"/>
  <c r="C56" i="2"/>
  <c r="C55" i="2"/>
  <c r="F55" i="2" s="1"/>
  <c r="H55" i="2" s="1"/>
  <c r="D54" i="3" s="1"/>
  <c r="C54" i="2"/>
  <c r="F54" i="2" s="1"/>
  <c r="H54" i="2" s="1"/>
  <c r="D53" i="3" s="1"/>
  <c r="C53" i="2"/>
  <c r="F53" i="2" s="1"/>
  <c r="H53" i="2" s="1"/>
  <c r="D52" i="3" s="1"/>
  <c r="C52" i="2"/>
  <c r="F52" i="2" s="1"/>
  <c r="H52" i="2" s="1"/>
  <c r="D51" i="3" s="1"/>
  <c r="C51" i="2"/>
  <c r="F51" i="2" s="1"/>
  <c r="H51" i="2" s="1"/>
  <c r="D50" i="3" s="1"/>
  <c r="C50" i="2"/>
  <c r="F50" i="2" s="1"/>
  <c r="H50" i="2" s="1"/>
  <c r="D49" i="3" s="1"/>
  <c r="C49" i="2"/>
  <c r="F49" i="2" s="1"/>
  <c r="H49" i="2" s="1"/>
  <c r="D48" i="3" s="1"/>
  <c r="C48" i="2"/>
  <c r="F48" i="2" s="1"/>
  <c r="H48" i="2" s="1"/>
  <c r="D47" i="3" s="1"/>
  <c r="C47" i="2"/>
  <c r="F47" i="2" s="1"/>
  <c r="H47" i="2" s="1"/>
  <c r="D46" i="3" s="1"/>
  <c r="C46" i="2"/>
  <c r="F46" i="2" s="1"/>
  <c r="H46" i="2" s="1"/>
  <c r="D45" i="3" s="1"/>
  <c r="C45" i="2"/>
  <c r="F45" i="2" s="1"/>
  <c r="H45" i="2" s="1"/>
  <c r="D44" i="3" s="1"/>
  <c r="C44" i="2"/>
  <c r="F44" i="2" s="1"/>
  <c r="H44" i="2" s="1"/>
  <c r="D43" i="3" s="1"/>
  <c r="C43" i="2"/>
  <c r="F43" i="2" s="1"/>
  <c r="H43" i="2" s="1"/>
  <c r="D42" i="3" s="1"/>
  <c r="C42" i="2"/>
  <c r="F42" i="2" s="1"/>
  <c r="H42" i="2" s="1"/>
  <c r="D41" i="3" s="1"/>
  <c r="C41" i="2"/>
  <c r="F41" i="2" s="1"/>
  <c r="H41" i="2" s="1"/>
  <c r="D40" i="3" s="1"/>
  <c r="C40" i="2"/>
  <c r="F40" i="2" s="1"/>
  <c r="H40" i="2" s="1"/>
  <c r="D39" i="3" s="1"/>
  <c r="C39" i="2"/>
  <c r="F39" i="2" s="1"/>
  <c r="H39" i="2" s="1"/>
  <c r="D38" i="3" s="1"/>
  <c r="C38" i="2"/>
  <c r="F38" i="2" s="1"/>
  <c r="H38" i="2" s="1"/>
  <c r="D37" i="3" s="1"/>
  <c r="C37" i="2"/>
  <c r="F37" i="2" s="1"/>
  <c r="H37" i="2" s="1"/>
  <c r="D36" i="3" s="1"/>
  <c r="C36" i="2"/>
  <c r="F36" i="2" s="1"/>
  <c r="H36" i="2" s="1"/>
  <c r="D35" i="3" s="1"/>
  <c r="C35" i="2"/>
  <c r="C34" i="2"/>
  <c r="F34" i="2" s="1"/>
  <c r="H34" i="2" s="1"/>
  <c r="D33" i="3" s="1"/>
  <c r="C33" i="2"/>
  <c r="F33" i="2" s="1"/>
  <c r="H33" i="2" s="1"/>
  <c r="D32" i="3" s="1"/>
  <c r="C32" i="2"/>
  <c r="F32" i="2" s="1"/>
  <c r="H32" i="2" s="1"/>
  <c r="D31" i="3" s="1"/>
  <c r="C31" i="2"/>
  <c r="F31" i="2" s="1"/>
  <c r="H31" i="2" s="1"/>
  <c r="D30" i="3" s="1"/>
  <c r="F30" i="2"/>
  <c r="H30" i="2" s="1"/>
  <c r="D29" i="3" s="1"/>
  <c r="C30" i="2"/>
  <c r="C29" i="2"/>
  <c r="F29" i="2" s="1"/>
  <c r="H29" i="2" s="1"/>
  <c r="D28" i="3" s="1"/>
  <c r="F28" i="2"/>
  <c r="H28" i="2" s="1"/>
  <c r="D27" i="3" s="1"/>
  <c r="C28" i="2"/>
  <c r="F27" i="2"/>
  <c r="H27" i="2" s="1"/>
  <c r="D26" i="3" s="1"/>
  <c r="C27" i="2"/>
  <c r="C26" i="2"/>
  <c r="F26" i="2" s="1"/>
  <c r="H26" i="2" s="1"/>
  <c r="D25" i="3" s="1"/>
  <c r="C25" i="2"/>
  <c r="F25" i="2" s="1"/>
  <c r="H25" i="2" s="1"/>
  <c r="D24" i="3" s="1"/>
  <c r="C24" i="2"/>
  <c r="F24" i="2" s="1"/>
  <c r="H24" i="2" s="1"/>
  <c r="D23" i="3" s="1"/>
  <c r="C23" i="2"/>
  <c r="F23" i="2" s="1"/>
  <c r="H23" i="2" s="1"/>
  <c r="D22" i="3" s="1"/>
  <c r="C22" i="2"/>
  <c r="C21" i="2"/>
  <c r="F21" i="2" s="1"/>
  <c r="H21" i="2" s="1"/>
  <c r="D20" i="3" s="1"/>
  <c r="C20" i="2"/>
  <c r="F20" i="2" s="1"/>
  <c r="H20" i="2" s="1"/>
  <c r="D19" i="3" s="1"/>
  <c r="C19" i="2"/>
  <c r="F19" i="2" s="1"/>
  <c r="H19" i="2" s="1"/>
  <c r="D18" i="3" s="1"/>
  <c r="C18" i="2"/>
  <c r="F18" i="2" s="1"/>
  <c r="H18" i="2" s="1"/>
  <c r="D17" i="3" s="1"/>
  <c r="C17" i="2"/>
  <c r="F17" i="2" s="1"/>
  <c r="H17" i="2" s="1"/>
  <c r="D16" i="3" s="1"/>
  <c r="C16" i="2"/>
  <c r="B16" i="2"/>
  <c r="C15" i="2"/>
  <c r="F15" i="2" s="1"/>
  <c r="H15" i="2" s="1"/>
  <c r="D14" i="3" s="1"/>
  <c r="B15" i="2"/>
  <c r="C14" i="2"/>
  <c r="F14" i="2" s="1"/>
  <c r="H14" i="2" s="1"/>
  <c r="D13" i="3" s="1"/>
  <c r="B14" i="2"/>
  <c r="C13" i="2"/>
  <c r="F13" i="2" s="1"/>
  <c r="H13" i="2" s="1"/>
  <c r="D12" i="3" s="1"/>
  <c r="C12" i="2"/>
  <c r="F12" i="2" s="1"/>
  <c r="H12" i="2" s="1"/>
  <c r="D11" i="3" s="1"/>
  <c r="B12" i="2"/>
  <c r="C11" i="2"/>
  <c r="F11" i="2" s="1"/>
  <c r="H11" i="2" s="1"/>
  <c r="D10" i="3" s="1"/>
  <c r="B11" i="2"/>
  <c r="C10" i="2"/>
  <c r="F10" i="2" s="1"/>
  <c r="H10" i="2" s="1"/>
  <c r="D9" i="3" s="1"/>
  <c r="B10" i="2"/>
  <c r="C9" i="2"/>
  <c r="F9" i="2" s="1"/>
  <c r="H9" i="2" s="1"/>
  <c r="D8" i="3" s="1"/>
  <c r="B9" i="2"/>
  <c r="C8" i="2"/>
  <c r="F8" i="2" s="1"/>
  <c r="H8" i="2" s="1"/>
  <c r="D7" i="3" s="1"/>
  <c r="B8" i="2"/>
  <c r="C7" i="2"/>
  <c r="F7" i="2" s="1"/>
  <c r="H7" i="2" s="1"/>
  <c r="D6" i="3" s="1"/>
  <c r="B7" i="2"/>
  <c r="C6" i="2"/>
  <c r="F6" i="2" s="1"/>
  <c r="H6" i="2" s="1"/>
  <c r="D5" i="3" s="1"/>
  <c r="B6" i="2"/>
  <c r="C5" i="2"/>
  <c r="F5" i="2" s="1"/>
  <c r="H5" i="2" s="1"/>
  <c r="D4" i="3" s="1"/>
  <c r="B5" i="2"/>
  <c r="C4" i="2"/>
  <c r="B4" i="2"/>
  <c r="I1" i="2"/>
  <c r="AC237" i="1"/>
  <c r="AC236" i="1"/>
  <c r="AC203" i="1"/>
  <c r="F35" i="2" l="1"/>
  <c r="H35" i="2" s="1"/>
  <c r="D34" i="3" s="1"/>
  <c r="E22" i="2"/>
  <c r="F22" i="2" s="1"/>
  <c r="H22" i="2" s="1"/>
  <c r="D21" i="3" s="1"/>
  <c r="C232" i="2"/>
  <c r="F207" i="2"/>
  <c r="H207" i="2" s="1"/>
  <c r="D208" i="3" s="1"/>
  <c r="D35" i="2"/>
  <c r="D199" i="2" s="1"/>
  <c r="E134" i="2"/>
  <c r="F134" i="2" s="1"/>
  <c r="H134" i="2" s="1"/>
  <c r="D133" i="3" s="1"/>
  <c r="C199" i="2"/>
  <c r="F4" i="2"/>
  <c r="E16" i="2"/>
  <c r="E199" i="2" s="1"/>
  <c r="D202" i="3"/>
  <c r="D234" i="3" s="1"/>
  <c r="F185" i="2"/>
  <c r="H185" i="2" s="1"/>
  <c r="D184" i="3" s="1"/>
  <c r="F232" i="2"/>
  <c r="E176" i="2"/>
  <c r="F176" i="2" s="1"/>
  <c r="H176" i="2" s="1"/>
  <c r="D175" i="3" s="1"/>
  <c r="E181" i="2"/>
  <c r="F181" i="2" s="1"/>
  <c r="H181" i="2" s="1"/>
  <c r="D180" i="3" s="1"/>
  <c r="H232" i="2" l="1"/>
  <c r="H4" i="2"/>
  <c r="F16" i="2"/>
  <c r="H16" i="2" s="1"/>
  <c r="D15" i="3" s="1"/>
  <c r="D3" i="3" l="1"/>
  <c r="D199" i="3" s="1"/>
  <c r="H199" i="2"/>
  <c r="F199" i="2"/>
</calcChain>
</file>

<file path=xl/sharedStrings.xml><?xml version="1.0" encoding="utf-8"?>
<sst xmlns="http://schemas.openxmlformats.org/spreadsheetml/2006/main" count="990" uniqueCount="293">
  <si>
    <t>Organization Name</t>
  </si>
  <si>
    <t>Agricultural Communicators of Tomorrow</t>
  </si>
  <si>
    <t>Agricultural Economics Association of Texas Tech University</t>
  </si>
  <si>
    <t>Alpha Phi Omega</t>
  </si>
  <si>
    <t>American Association of Family and Consumer Sciences</t>
  </si>
  <si>
    <t>American Chemical Society-Student Affiliates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</si>
  <si>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</si>
  <si>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</si>
  <si>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</si>
  <si>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</si>
  <si>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Arnold Air Society</t>
  </si>
  <si>
    <t>Associated General Contractors of America</t>
  </si>
  <si>
    <t>Association of Chinese Students &amp; Scholars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</si>
  <si>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</si>
  <si>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</si>
  <si>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</si>
  <si>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</si>
  <si>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</si>
  <si>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</si>
  <si>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Delta Sigma Pi</t>
  </si>
  <si>
    <t>Dr. Bernard A. Harris Jr. Pre-Med Society</t>
  </si>
  <si>
    <t>Engineers Without Borders</t>
  </si>
  <si>
    <t>Eta Omicron Nu</t>
  </si>
  <si>
    <t>Formula Society of Automotive Engineers</t>
  </si>
  <si>
    <t>Gamma Beta Phi</t>
  </si>
  <si>
    <t>Geoscience Society</t>
  </si>
  <si>
    <t>German Club</t>
  </si>
  <si>
    <t>Goin' Band from Raiderland</t>
  </si>
  <si>
    <t>Golden Key International Honour Society</t>
  </si>
  <si>
    <t>Greek Wide Student Ministries</t>
  </si>
  <si>
    <t>Human Sciences Ambassadors (formerly Human Sciences Recruiters)</t>
  </si>
  <si>
    <t>India Student Association</t>
  </si>
  <si>
    <t>Institute of Electrical and Electronics Engineers</t>
  </si>
  <si>
    <t>International Interior Design Association</t>
  </si>
  <si>
    <t>Iota Tau Alpha</t>
  </si>
  <si>
    <t>Kappa Kappa Psi</t>
  </si>
  <si>
    <t>Knight Raiders Chess Club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</si>
  <si>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</si>
  <si>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</si>
  <si>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</si>
  <si>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</si>
  <si>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</si>
  <si>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</si>
  <si>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</si>
  <si>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</si>
  <si>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</si>
  <si>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</si>
  <si>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</si>
  <si>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</si>
  <si>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</si>
  <si>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</si>
  <si>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RaiderThon - Dance Marathon</t>
  </si>
  <si>
    <t>Ranch Horse Team</t>
  </si>
  <si>
    <t>Range, Wildlife, and Fisheries Club</t>
  </si>
  <si>
    <t>Sabre Flight Drill Team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</si>
  <si>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</si>
  <si>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</si>
  <si>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</si>
  <si>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</si>
  <si>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</si>
  <si>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</si>
  <si>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</si>
  <si>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</si>
  <si>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 American Society of Landscape Architects</t>
  </si>
  <si>
    <t>Tau Beta Sigma</t>
  </si>
  <si>
    <t>Tech Classical Society</t>
  </si>
  <si>
    <t>Tech Council on Family Relations</t>
  </si>
  <si>
    <t>Tech Equestrian Team</t>
  </si>
  <si>
    <t>Tech Horn Society</t>
  </si>
  <si>
    <t>Tech Horse Judging Team</t>
  </si>
  <si>
    <t>Tech Marketing Association</t>
  </si>
  <si>
    <t>Tech Pre-Pharmacy Club</t>
  </si>
  <si>
    <t>Tech Pre-Vet Society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</si>
  <si>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</si>
  <si>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</si>
  <si>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</si>
  <si>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</si>
  <si>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</si>
  <si>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</si>
  <si>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</si>
  <si>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</si>
  <si>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</si>
  <si>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</si>
  <si>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</si>
  <si>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</si>
  <si>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</si>
  <si>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</si>
  <si>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</si>
  <si>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</si>
  <si>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</si>
  <si>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</si>
  <si>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</si>
  <si>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</si>
  <si>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</si>
  <si>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</si>
  <si>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</si>
  <si>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</si>
  <si>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 xml:space="preserve">Graduate Organizations </t>
  </si>
  <si>
    <t>Undergraduate Organizations</t>
  </si>
  <si>
    <t>Army ROTC</t>
  </si>
  <si>
    <t>Funding Contract Submitted in OrgSync</t>
  </si>
  <si>
    <t>Cefiro Enlace Hispano Literario y Cultural</t>
  </si>
  <si>
    <t>not funded</t>
  </si>
  <si>
    <t>Chemical Engineering Graduate Student Association</t>
  </si>
  <si>
    <t>Philosophy Graduate Student Council</t>
  </si>
  <si>
    <t>Hispanic Student Society</t>
  </si>
  <si>
    <t>Nepal Students Association</t>
  </si>
  <si>
    <t>SkyRaiders</t>
  </si>
  <si>
    <t>Society of Environmental Professionals</t>
  </si>
  <si>
    <t>Tech Print Club</t>
  </si>
  <si>
    <t>Signed up for Funding Interview</t>
  </si>
  <si>
    <t>Total Recommended Allocation</t>
  </si>
  <si>
    <t>Total Undergrad Recommended Allocation</t>
  </si>
  <si>
    <t>Sigma Iota Epsilon</t>
  </si>
  <si>
    <t>Tech Feral Cat Coalition</t>
  </si>
  <si>
    <t>Christians at Tech</t>
  </si>
  <si>
    <t>Tech Ducks Unlimited</t>
  </si>
  <si>
    <t>Habesha Student's Association</t>
  </si>
  <si>
    <t>Association of Bangladeshi Students and Scholars</t>
  </si>
  <si>
    <t>Attended Funding Interview</t>
  </si>
  <si>
    <t>African Student Organization</t>
  </si>
  <si>
    <t>Association of Information Technology Professionals</t>
  </si>
  <si>
    <t>United States Institute for Theatre Technology Student Chapter</t>
  </si>
  <si>
    <t xml:space="preserve">Physician Assistant Student Organization </t>
  </si>
  <si>
    <t>Graduate Nutrition Organization</t>
  </si>
  <si>
    <t>American Medical Women's Association</t>
  </si>
  <si>
    <t>Chemical Engineering Car Team</t>
  </si>
  <si>
    <t>Pre-Physical Therapy</t>
  </si>
  <si>
    <t>Student Academy for Nutrition &amp; Dietetics</t>
  </si>
  <si>
    <t>Society of Petrophysicists &amp; Well Log Analysts</t>
  </si>
  <si>
    <t>Funding Interview       40% penalty</t>
  </si>
  <si>
    <t>Increase/   decrease from Appeal</t>
  </si>
  <si>
    <t>Final Allocated amount for Bill of Appropriations</t>
  </si>
  <si>
    <t>Tech Art History Society</t>
  </si>
  <si>
    <t>Black Student Association</t>
  </si>
  <si>
    <t>American Association of Petroleum Geologists</t>
  </si>
  <si>
    <t>Association for Computing Machinery</t>
  </si>
  <si>
    <t>Chi Epsilon</t>
  </si>
  <si>
    <t>Eta Kappa Nu</t>
  </si>
  <si>
    <t>Forensic Science Society</t>
  </si>
  <si>
    <t>Public Administration Graduate Association</t>
  </si>
  <si>
    <t>Persian Student Association</t>
  </si>
  <si>
    <t>Tech Advertising Federation</t>
  </si>
  <si>
    <t>Veterans Association at Texas Tech</t>
  </si>
  <si>
    <t>Animal &amp; Food Science Academic Quadrathlon Club</t>
  </si>
  <si>
    <t>Bayless Board</t>
  </si>
  <si>
    <t>Graduate Organizations</t>
  </si>
  <si>
    <t>Graduate Subtotals</t>
  </si>
  <si>
    <t>Undergraduate total</t>
  </si>
  <si>
    <t>Graduate total</t>
  </si>
  <si>
    <t>Initial Funding Allocation for Bill of Appropriations</t>
  </si>
  <si>
    <t>International Student Council (formerly Students for Global Connection)</t>
  </si>
  <si>
    <t>Women's Service Org.</t>
  </si>
  <si>
    <t>Tech Future Leaders in Transportation</t>
  </si>
  <si>
    <t>Tech Book History Club</t>
  </si>
  <si>
    <t>WishMakers on Campus</t>
  </si>
  <si>
    <t>Undergraduate Subtotals</t>
  </si>
  <si>
    <t>FY16 Contingency Funding</t>
  </si>
  <si>
    <t>FY16 Remaining Balance</t>
  </si>
  <si>
    <t>FY16 Expenses</t>
  </si>
  <si>
    <t>CISER Scholar Service Organization (formerly Howard Hughes Medical Institute Scholar Service Organization)</t>
  </si>
  <si>
    <t>College of Arts &amp; Sciences Ambassadors</t>
  </si>
  <si>
    <t>Financial Management (formerly known as Finance Association)</t>
  </si>
  <si>
    <t>Multicultural Association of PreMed Scholars (formerly Minority Association of Pre-Medical Students)</t>
  </si>
  <si>
    <t>Zamo Raiders</t>
  </si>
  <si>
    <t>Redeemer College Ministry</t>
  </si>
  <si>
    <t>Tech Golf Club</t>
  </si>
  <si>
    <t>Minorities in Agriculture Natural Resources and Related Sciences</t>
  </si>
  <si>
    <t>Youth Mappers</t>
  </si>
  <si>
    <t>Meat Science Academic Quiz Bowl Team</t>
  </si>
  <si>
    <t>Kinesiology and Sport Management Departmental Ambassadors</t>
  </si>
  <si>
    <t>Pretty Young Queens</t>
  </si>
  <si>
    <t>Tech Kahaani Bollywood Dance Team</t>
  </si>
  <si>
    <t>Amount Budgeted</t>
  </si>
  <si>
    <t>FY17   Funding Allocation</t>
  </si>
  <si>
    <t>FY17 Contingency Funding</t>
  </si>
  <si>
    <t>FY18 Funding Allocation</t>
  </si>
  <si>
    <t>Tech Gender &amp; Sexuality Association (formerly Gay Straight Alliance)</t>
  </si>
  <si>
    <t>Society for Human Resource Management (formerly Tech Chapter of the Society for Human Resource Management)</t>
  </si>
  <si>
    <t>American Rock Mechanics Association</t>
  </si>
  <si>
    <t>Texas State Teachers Association</t>
  </si>
  <si>
    <t>National Society of Collegiate Scholars</t>
  </si>
  <si>
    <t>Total Requested Allocation</t>
  </si>
  <si>
    <t>Student Mobilization</t>
  </si>
  <si>
    <t>Women in Business</t>
  </si>
  <si>
    <t>Filipino Student Association</t>
  </si>
  <si>
    <t>Alpha Psi Omega</t>
  </si>
  <si>
    <t>Raider Aerospace Society</t>
  </si>
  <si>
    <t>Athletic Training Student Organization</t>
  </si>
  <si>
    <t>Tech Society of Interdisciplinary Study</t>
  </si>
  <si>
    <t>Institute of Industrial &amp; Systems Engineers (formerly Institute of Industrial Engineers)</t>
  </si>
  <si>
    <t>Tech Pre-Occupational Therapy Club</t>
  </si>
  <si>
    <t>Men of God</t>
  </si>
  <si>
    <t>Every Nation Campus</t>
  </si>
  <si>
    <t>Education Graduate Student Organization</t>
  </si>
  <si>
    <t xml:space="preserve">History Club </t>
  </si>
  <si>
    <t>Knowledge Empowering You Outreach Program</t>
  </si>
  <si>
    <t>Tech Public Relations</t>
  </si>
  <si>
    <t>The Techtones</t>
  </si>
  <si>
    <t>SkillsUSA at Tech</t>
  </si>
  <si>
    <t>Chi Alpha Christian Fellowship</t>
  </si>
  <si>
    <t>Spanish Club</t>
  </si>
  <si>
    <t xml:space="preserve"> </t>
  </si>
  <si>
    <t>Model United Nations</t>
  </si>
  <si>
    <t>Graduate Hospitality &amp; Retail Management Students</t>
  </si>
  <si>
    <t xml:space="preserve">Made in Cote d'Ivoire </t>
  </si>
  <si>
    <t>Rawls Information Security Association</t>
  </si>
  <si>
    <t>Kappa Xi Service Fraternity</t>
  </si>
  <si>
    <t>Script Raiders</t>
  </si>
  <si>
    <t xml:space="preserve">Penalty (40%) </t>
  </si>
  <si>
    <t xml:space="preserve">Penalty (20%) </t>
  </si>
  <si>
    <t>FY16  Funding Allocation</t>
  </si>
  <si>
    <t>FY16     Penalties Applied</t>
  </si>
  <si>
    <t>FY17 Penalites Applied</t>
  </si>
  <si>
    <t>FY17 Expenses</t>
  </si>
  <si>
    <t>FY17 Remaining Balance</t>
  </si>
  <si>
    <t>FY18 Contingency Funding</t>
  </si>
  <si>
    <t>FY18    Penalties Applied</t>
  </si>
  <si>
    <t>FY18 Expenses</t>
  </si>
  <si>
    <t>FY18      Remaining Balance</t>
  </si>
  <si>
    <t>FY19 Funding Allocation</t>
  </si>
  <si>
    <t>Due by 1/18 w/o penalty</t>
  </si>
  <si>
    <t>Total FY20 Funding Request</t>
  </si>
  <si>
    <t>Geoscience Leadership Organization (formerly Geological Leadership Org for Women)</t>
  </si>
  <si>
    <t>Knights of Architecture</t>
  </si>
  <si>
    <t>Multicultural Student Business Association</t>
  </si>
  <si>
    <t>South Asian Student Association</t>
  </si>
  <si>
    <t>Study Abroad Peer Advisors</t>
  </si>
  <si>
    <t>Medical &amp; Dental Global Brigades</t>
  </si>
  <si>
    <t>Tech NASA RASC-AL Organization</t>
  </si>
  <si>
    <t>Society of Plastics Engineers</t>
  </si>
  <si>
    <t>Budget Application Compliance Met</t>
  </si>
  <si>
    <t>Heart of Lubbock Community Garden</t>
  </si>
  <si>
    <t>Raiderland Native American Student Association</t>
  </si>
  <si>
    <t>Raiders Defending Life</t>
  </si>
  <si>
    <t>Tech K-Pop Club</t>
  </si>
  <si>
    <t>Institute of Transportation Engineers</t>
  </si>
  <si>
    <t>PrideSTEM</t>
  </si>
  <si>
    <t>Restaurant, Hotel, &amp; Institutional Management</t>
  </si>
  <si>
    <t>Lubbock Youth Outreach</t>
  </si>
  <si>
    <t>Application &amp; Contract                                   20% penalty</t>
  </si>
  <si>
    <t>Alpha Gamma Tau</t>
  </si>
  <si>
    <t>American Association of Drilling Engineers</t>
  </si>
  <si>
    <t>Collegiate FFA</t>
  </si>
  <si>
    <t>Biotechnology Organization for Student Success</t>
  </si>
  <si>
    <t>Whitacre College of Engineering Outreach Raiders</t>
  </si>
  <si>
    <t>It's On Us</t>
  </si>
  <si>
    <t>The Quill</t>
  </si>
  <si>
    <t>Silver Wings</t>
  </si>
  <si>
    <t>Tech Italian Student Association</t>
  </si>
  <si>
    <t>POWER - Providing the Outside World with Empowerment &amp; Resources</t>
  </si>
  <si>
    <t>Communication Studies Society</t>
  </si>
  <si>
    <t>Define American</t>
  </si>
  <si>
    <t>Korean Student Association</t>
  </si>
  <si>
    <t>Women in Physics</t>
  </si>
  <si>
    <t>American Public Works Association</t>
  </si>
  <si>
    <t>The STEM &amp; Leaf Corp</t>
  </si>
  <si>
    <t>National PanHellenic Council</t>
  </si>
  <si>
    <t>Caribbean Student Association</t>
  </si>
  <si>
    <t>Tech Minorities &amp; Philosophy</t>
  </si>
  <si>
    <t>Raider Sailing</t>
  </si>
  <si>
    <t>Graduate Society of Applied Linguistics</t>
  </si>
  <si>
    <t>National Retail Federation (formerly Tech Retail Association)</t>
  </si>
  <si>
    <t xml:space="preserve">Mane Society </t>
  </si>
  <si>
    <t>Queer Reads</t>
  </si>
  <si>
    <t>Eta Sigma Delta International Hospitality Management Society</t>
  </si>
  <si>
    <t>Student Chapter of the Wildlife Society at TTU (combined from Range, Wildlife &amp; Fisheries and Society for Conservation BIology)</t>
  </si>
  <si>
    <t>Women's Leadership Initiative</t>
  </si>
  <si>
    <t>Phi Theta Kappa Alumni Association</t>
  </si>
  <si>
    <t>The Math Club</t>
  </si>
  <si>
    <t>Multicultural Pre-Dental Association</t>
  </si>
  <si>
    <t xml:space="preserve">emailed orgs </t>
  </si>
  <si>
    <t>Updated Budget application to include Appeal amounts</t>
  </si>
  <si>
    <t>Art Education Activism Alliance/Alpha Gamma Tau</t>
  </si>
  <si>
    <t>x</t>
  </si>
  <si>
    <t>FY19 Contingency Funding</t>
  </si>
  <si>
    <t>FY19 Penalties Applied</t>
  </si>
  <si>
    <t>FY19 Expenses</t>
  </si>
  <si>
    <t>FY19 Remaining Balance</t>
  </si>
  <si>
    <t>FY21 Funding Request</t>
  </si>
  <si>
    <t>1500,00</t>
  </si>
  <si>
    <t>FY21 Recommended Allocation</t>
  </si>
  <si>
    <t>FY20 Funding Allocation</t>
  </si>
  <si>
    <t>FY21 Funding Request</t>
  </si>
  <si>
    <t>FY21 Recommended Allocation</t>
  </si>
  <si>
    <t>\</t>
  </si>
  <si>
    <t>updated 10\13\2019</t>
  </si>
  <si>
    <t>FY21 Funding Application Process</t>
  </si>
  <si>
    <t>yes</t>
  </si>
  <si>
    <t>126,00</t>
  </si>
  <si>
    <t>Due by 12/4 w/o penalty</t>
  </si>
  <si>
    <t>250,00</t>
  </si>
  <si>
    <t>updated 11/12/2019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</si>
</sst>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4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4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9" fillId="0" borderId="1" xfId="0" applyNumberFormat="1" applyFont="1" applyBorder="1" applyAlignment="1">
      <alignment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1" fillId="8" borderId="1" xfId="0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vertical="center" wrapText="1"/>
    </xf>
    <xf numFmtId="164" fontId="1" fillId="9" borderId="1" xfId="0" applyNumberFormat="1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44" fontId="2" fillId="9" borderId="1" xfId="0" applyNumberFormat="1" applyFont="1" applyFill="1" applyBorder="1" applyAlignment="1">
      <alignment vertical="center"/>
    </xf>
    <xf numFmtId="164" fontId="9" fillId="9" borderId="1" xfId="0" applyNumberFormat="1" applyFont="1" applyFill="1" applyBorder="1" applyAlignment="1">
      <alignment vertical="center"/>
    </xf>
    <xf numFmtId="44" fontId="9" fillId="9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2" fillId="8" borderId="1" xfId="0" applyNumberFormat="1" applyFont="1" applyFill="1" applyBorder="1" applyAlignment="1">
      <alignment horizontal="right" vertical="center"/>
    </xf>
    <xf numFmtId="164" fontId="2" fillId="8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/>
    </xf>
    <xf numFmtId="164" fontId="2" fillId="10" borderId="1" xfId="0" applyNumberFormat="1" applyFont="1" applyFill="1" applyBorder="1" applyAlignment="1">
      <alignment vertical="center"/>
    </xf>
    <xf numFmtId="164" fontId="1" fillId="1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164" fontId="19" fillId="8" borderId="1" xfId="0" applyNumberFormat="1" applyFont="1" applyFill="1" applyBorder="1" applyAlignment="1">
      <alignment horizontal="right" vertical="center"/>
    </xf>
    <xf numFmtId="164" fontId="19" fillId="8" borderId="1" xfId="0" applyNumberFormat="1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vertical="center"/>
    </xf>
    <xf numFmtId="164" fontId="20" fillId="10" borderId="1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164" fontId="1" fillId="9" borderId="5" xfId="0" applyNumberFormat="1" applyFont="1" applyFill="1" applyBorder="1" applyAlignment="1">
      <alignment horizontal="center" vertical="center" wrapText="1"/>
    </xf>
    <xf numFmtId="164" fontId="1" fillId="9" borderId="5" xfId="0" applyNumberFormat="1" applyFont="1" applyFill="1" applyBorder="1" applyAlignment="1">
      <alignment horizontal="center" vertical="center" wrapText="1"/>
    </xf>
    <xf numFmtId="164" fontId="1" fillId="10" borderId="7" xfId="0" applyNumberFormat="1" applyFont="1" applyFill="1" applyBorder="1" applyAlignment="1">
      <alignment vertical="center"/>
    </xf>
    <xf numFmtId="164" fontId="20" fillId="10" borderId="8" xfId="0" applyNumberFormat="1" applyFont="1" applyFill="1" applyBorder="1" applyAlignment="1">
      <alignment vertical="center"/>
    </xf>
    <xf numFmtId="164" fontId="20" fillId="10" borderId="9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12" borderId="1" xfId="0" applyFont="1" applyFill="1" applyBorder="1" applyAlignment="1">
      <alignment horizontal="center" vertical="center" wrapText="1"/>
    </xf>
    <xf numFmtId="16" fontId="2" fillId="12" borderId="1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" fillId="13" borderId="1" xfId="0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right" vertical="center"/>
    </xf>
    <xf numFmtId="164" fontId="1" fillId="13" borderId="1" xfId="0" applyNumberFormat="1" applyFont="1" applyFill="1" applyBorder="1" applyAlignment="1">
      <alignment horizontal="right" vertical="center"/>
    </xf>
    <xf numFmtId="164" fontId="19" fillId="13" borderId="1" xfId="0" applyNumberFormat="1" applyFont="1" applyFill="1" applyBorder="1" applyAlignment="1">
      <alignment horizontal="right" vertical="center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9" borderId="2" xfId="0" applyNumberFormat="1" applyFont="1" applyFill="1" applyBorder="1" applyAlignment="1">
      <alignment horizontal="center" vertical="center" wrapText="1"/>
    </xf>
    <xf numFmtId="164" fontId="1" fillId="9" borderId="3" xfId="0" applyNumberFormat="1" applyFont="1" applyFill="1" applyBorder="1" applyAlignment="1">
      <alignment horizontal="center" vertical="center" wrapText="1"/>
    </xf>
    <xf numFmtId="164" fontId="1" fillId="9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164" fontId="2" fillId="14" borderId="1" xfId="0" applyNumberFormat="1" applyFont="1" applyFill="1" applyBorder="1" applyAlignment="1">
      <alignment vertical="center"/>
    </xf>
    <xf numFmtId="164" fontId="1" fillId="14" borderId="1" xfId="0" applyNumberFormat="1" applyFont="1" applyFill="1" applyBorder="1" applyAlignment="1">
      <alignment vertical="center"/>
    </xf>
    <xf numFmtId="164" fontId="1" fillId="14" borderId="7" xfId="0" applyNumberFormat="1" applyFont="1" applyFill="1" applyBorder="1" applyAlignment="1">
      <alignment vertical="center"/>
    </xf>
    <xf numFmtId="164" fontId="20" fillId="14" borderId="8" xfId="0" applyNumberFormat="1" applyFont="1" applyFill="1" applyBorder="1" applyAlignment="1">
      <alignment vertical="center"/>
    </xf>
    <xf numFmtId="164" fontId="20" fillId="14" borderId="9" xfId="0" applyNumberFormat="1" applyFont="1" applyFill="1" applyBorder="1" applyAlignment="1">
      <alignment vertical="center"/>
    </xf>
    <xf numFmtId="164" fontId="1" fillId="14" borderId="1" xfId="0" applyNumberFormat="1" applyFont="1" applyFill="1" applyBorder="1" applyAlignment="1">
      <alignment vertical="center" wrapText="1"/>
    </xf>
    <xf numFmtId="164" fontId="1" fillId="14" borderId="5" xfId="0" applyNumberFormat="1" applyFont="1" applyFill="1" applyBorder="1" applyAlignment="1">
      <alignment horizontal="center" vertical="center" wrapText="1"/>
    </xf>
    <xf numFmtId="164" fontId="2" fillId="14" borderId="0" xfId="0" applyNumberFormat="1" applyFont="1" applyFill="1" applyAlignment="1">
      <alignment vertical="center"/>
    </xf>
    <xf numFmtId="0" fontId="2" fillId="1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E438"/>
  <sheetViews>
    <sheetView tabSelected="1" topLeftCell="G1" zoomScaleNormal="100" workbookViewId="0">
      <pane ySplit="4" topLeftCell="A5" activePane="bottomLeft" state="frozen"/>
      <selection pane="bottomLeft" activeCell="Z147" sqref="Z147"/>
    </sheetView>
  </sheetViews>
  <sheetFormatPr defaultColWidth="11" defaultRowHeight="12.75" x14ac:dyDescent="0.2"/>
  <cols>
    <col min="1" max="1" width="21.625" style="14" customWidth="1"/>
    <col min="2" max="2" width="2.125" style="49" customWidth="1"/>
    <col min="3" max="3" width="9.375" style="9" bestFit="1" customWidth="1"/>
    <col min="4" max="4" width="11.5" style="9" customWidth="1"/>
    <col min="5" max="5" width="9.75" style="9" bestFit="1" customWidth="1"/>
    <col min="6" max="6" width="9.25" style="3" bestFit="1" customWidth="1"/>
    <col min="7" max="7" width="9.5" style="3" bestFit="1" customWidth="1"/>
    <col min="8" max="8" width="9.375" style="3" bestFit="1" customWidth="1"/>
    <col min="9" max="9" width="11.625" style="3" customWidth="1"/>
    <col min="10" max="10" width="8.25" style="3" bestFit="1" customWidth="1"/>
    <col min="11" max="11" width="9.25" style="3" bestFit="1" customWidth="1"/>
    <col min="12" max="12" width="9.5" style="3" bestFit="1" customWidth="1"/>
    <col min="13" max="13" width="9.375" style="9" bestFit="1" customWidth="1"/>
    <col min="14" max="14" width="11.875" style="9" customWidth="1"/>
    <col min="15" max="15" width="8.25" style="9" bestFit="1" customWidth="1"/>
    <col min="16" max="16" width="9.25" style="9" bestFit="1" customWidth="1"/>
    <col min="17" max="17" width="10.125" style="3" customWidth="1"/>
    <col min="18" max="18" width="11.5" style="3" customWidth="1"/>
    <col min="19" max="19" width="11.375" style="3" customWidth="1"/>
    <col min="20" max="20" width="9.375" style="3" customWidth="1"/>
    <col min="21" max="21" width="11" style="3" customWidth="1"/>
    <col min="22" max="22" width="9.375" style="3" customWidth="1"/>
    <col min="23" max="23" width="11.25" style="170" customWidth="1"/>
    <col min="24" max="24" width="11.625" style="3" bestFit="1" customWidth="1"/>
    <col min="25" max="25" width="14" style="7" bestFit="1" customWidth="1"/>
    <col min="26" max="26" width="13.75" style="7" customWidth="1"/>
    <col min="27" max="27" width="12" style="7" bestFit="1" customWidth="1"/>
    <col min="28" max="28" width="10" style="2" bestFit="1" customWidth="1"/>
    <col min="29" max="29" width="15.25" style="3" bestFit="1" customWidth="1"/>
    <col min="30" max="30" width="11" style="1" customWidth="1"/>
    <col min="31" max="31" width="12.5" style="1" customWidth="1"/>
    <col min="32" max="32" width="11" style="4" customWidth="1"/>
    <col min="33" max="16384" width="11" style="4"/>
  </cols>
  <sheetData>
    <row r="1" spans="1:31" ht="26.25" customHeight="1" x14ac:dyDescent="0.2">
      <c r="A1" s="138" t="s">
        <v>287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4"/>
      <c r="AE1" s="4"/>
    </row>
    <row r="2" spans="1:31" ht="72.75" customHeight="1" x14ac:dyDescent="0.2">
      <c r="A2" s="118" t="s">
        <v>292</v>
      </c>
      <c r="B2" s="118"/>
      <c r="C2" s="83"/>
      <c r="D2" s="105"/>
      <c r="E2" s="105"/>
      <c r="F2" s="105"/>
      <c r="G2" s="105"/>
      <c r="H2" s="105"/>
      <c r="I2" s="105"/>
      <c r="J2" s="83"/>
      <c r="K2" s="83"/>
      <c r="L2" s="83"/>
      <c r="M2" s="83"/>
      <c r="N2" s="83"/>
      <c r="O2" s="83"/>
      <c r="P2" s="83"/>
      <c r="Q2" s="83"/>
      <c r="R2" s="44"/>
      <c r="S2" s="44"/>
      <c r="T2" s="44"/>
      <c r="U2" s="44"/>
      <c r="V2" s="44"/>
      <c r="W2" s="171"/>
      <c r="X2" s="147" t="s">
        <v>240</v>
      </c>
      <c r="Y2" s="147"/>
      <c r="Z2" s="147"/>
      <c r="AA2" s="148" t="s">
        <v>130</v>
      </c>
      <c r="AB2" s="148"/>
      <c r="AC2" s="89"/>
    </row>
    <row r="3" spans="1:31" ht="52.5" customHeight="1" x14ac:dyDescent="0.2">
      <c r="A3" s="87"/>
      <c r="B3" s="87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"/>
      <c r="S3" s="4"/>
      <c r="T3" s="4"/>
      <c r="U3" s="4"/>
      <c r="V3" s="4"/>
      <c r="W3" s="171"/>
      <c r="X3" s="85" t="s">
        <v>290</v>
      </c>
      <c r="Y3" s="82"/>
      <c r="Z3" s="85" t="s">
        <v>290</v>
      </c>
      <c r="AA3" s="86" t="s">
        <v>221</v>
      </c>
      <c r="AB3" s="84"/>
      <c r="AC3" s="90"/>
    </row>
    <row r="4" spans="1:31" s="6" customFormat="1" ht="67.5" customHeight="1" x14ac:dyDescent="0.2">
      <c r="A4" s="10" t="s">
        <v>0</v>
      </c>
      <c r="B4" s="10"/>
      <c r="C4" s="125" t="s">
        <v>211</v>
      </c>
      <c r="D4" s="125" t="s">
        <v>157</v>
      </c>
      <c r="E4" s="125" t="s">
        <v>212</v>
      </c>
      <c r="F4" s="125" t="s">
        <v>159</v>
      </c>
      <c r="G4" s="125" t="s">
        <v>158</v>
      </c>
      <c r="H4" s="37" t="s">
        <v>174</v>
      </c>
      <c r="I4" s="37" t="s">
        <v>175</v>
      </c>
      <c r="J4" s="37" t="s">
        <v>213</v>
      </c>
      <c r="K4" s="37" t="s">
        <v>214</v>
      </c>
      <c r="L4" s="37" t="s">
        <v>215</v>
      </c>
      <c r="M4" s="22" t="s">
        <v>176</v>
      </c>
      <c r="N4" s="22" t="s">
        <v>216</v>
      </c>
      <c r="O4" s="22" t="s">
        <v>217</v>
      </c>
      <c r="P4" s="22" t="s">
        <v>218</v>
      </c>
      <c r="Q4" s="22" t="s">
        <v>219</v>
      </c>
      <c r="R4" s="92" t="s">
        <v>220</v>
      </c>
      <c r="S4" s="92" t="s">
        <v>275</v>
      </c>
      <c r="T4" s="92" t="s">
        <v>276</v>
      </c>
      <c r="U4" s="92" t="s">
        <v>277</v>
      </c>
      <c r="V4" s="92" t="s">
        <v>278</v>
      </c>
      <c r="W4" s="162" t="s">
        <v>282</v>
      </c>
      <c r="X4" s="5" t="s">
        <v>279</v>
      </c>
      <c r="Y4" s="124" t="s">
        <v>231</v>
      </c>
      <c r="Z4" s="124" t="s">
        <v>100</v>
      </c>
      <c r="AA4" s="124" t="s">
        <v>110</v>
      </c>
      <c r="AB4" s="25" t="s">
        <v>119</v>
      </c>
      <c r="AC4" s="34" t="s">
        <v>281</v>
      </c>
    </row>
    <row r="5" spans="1:31" s="8" customFormat="1" ht="23.25" customHeight="1" x14ac:dyDescent="0.2">
      <c r="A5" s="144" t="s">
        <v>98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</row>
    <row r="6" spans="1:31" ht="25.5" x14ac:dyDescent="0.2">
      <c r="A6" s="11" t="s">
        <v>120</v>
      </c>
      <c r="B6" s="26"/>
      <c r="C6" s="126">
        <v>237.5</v>
      </c>
      <c r="D6" s="126"/>
      <c r="E6" s="126"/>
      <c r="F6" s="126">
        <v>237.5</v>
      </c>
      <c r="G6" s="126">
        <v>0</v>
      </c>
      <c r="H6" s="68">
        <v>250</v>
      </c>
      <c r="I6" s="98"/>
      <c r="J6" s="98"/>
      <c r="K6" s="98">
        <v>250</v>
      </c>
      <c r="L6" s="98">
        <v>0</v>
      </c>
      <c r="M6" s="80">
        <v>1200</v>
      </c>
      <c r="N6" s="100">
        <v>300</v>
      </c>
      <c r="O6" s="100">
        <v>0</v>
      </c>
      <c r="P6" s="100">
        <v>1500</v>
      </c>
      <c r="Q6" s="101">
        <v>0</v>
      </c>
      <c r="R6" s="102">
        <v>1200</v>
      </c>
      <c r="S6" s="102"/>
      <c r="T6" s="102"/>
      <c r="U6" s="102">
        <v>1200</v>
      </c>
      <c r="V6" s="102">
        <v>0</v>
      </c>
      <c r="W6" s="163">
        <v>2000</v>
      </c>
      <c r="X6" s="119"/>
      <c r="Y6" s="121"/>
      <c r="Z6" s="121"/>
      <c r="AA6" s="121"/>
      <c r="AB6" s="69"/>
      <c r="AC6" s="91"/>
      <c r="AD6" s="4"/>
      <c r="AE6" s="4"/>
    </row>
    <row r="7" spans="1:31" ht="25.5" x14ac:dyDescent="0.2">
      <c r="A7" s="11" t="s">
        <v>1</v>
      </c>
      <c r="B7" s="26"/>
      <c r="C7" s="126">
        <v>1680</v>
      </c>
      <c r="D7" s="126"/>
      <c r="E7" s="126"/>
      <c r="F7" s="126">
        <v>1680</v>
      </c>
      <c r="G7" s="126">
        <v>0</v>
      </c>
      <c r="H7" s="68">
        <v>3225</v>
      </c>
      <c r="I7" s="98"/>
      <c r="J7" s="98"/>
      <c r="K7" s="98">
        <v>3137.67</v>
      </c>
      <c r="L7" s="98">
        <v>87.33</v>
      </c>
      <c r="M7" s="80">
        <v>2080</v>
      </c>
      <c r="N7" s="100">
        <v>0</v>
      </c>
      <c r="O7" s="100">
        <v>0</v>
      </c>
      <c r="P7" s="100">
        <v>2000</v>
      </c>
      <c r="Q7" s="101">
        <v>80</v>
      </c>
      <c r="R7" s="102">
        <v>2400</v>
      </c>
      <c r="S7" s="102"/>
      <c r="T7" s="102"/>
      <c r="U7" s="102">
        <v>2397.16</v>
      </c>
      <c r="V7" s="102">
        <v>2.84</v>
      </c>
      <c r="W7" s="163">
        <v>2400</v>
      </c>
      <c r="X7" s="119"/>
      <c r="Y7" s="121"/>
      <c r="Z7" s="121"/>
      <c r="AA7" s="121"/>
      <c r="AB7" s="69"/>
      <c r="AC7" s="91"/>
      <c r="AD7" s="4"/>
      <c r="AE7" s="4"/>
    </row>
    <row r="8" spans="1:31" ht="38.25" x14ac:dyDescent="0.2">
      <c r="A8" s="11" t="s">
        <v>2</v>
      </c>
      <c r="B8" s="26"/>
      <c r="C8" s="126">
        <v>800</v>
      </c>
      <c r="D8" s="126"/>
      <c r="E8" s="126"/>
      <c r="F8" s="126">
        <v>690</v>
      </c>
      <c r="G8" s="126">
        <v>110</v>
      </c>
      <c r="H8" s="68">
        <v>800</v>
      </c>
      <c r="I8" s="98"/>
      <c r="J8" s="98"/>
      <c r="K8" s="98">
        <v>800</v>
      </c>
      <c r="L8" s="98">
        <v>0</v>
      </c>
      <c r="M8" s="80">
        <v>900</v>
      </c>
      <c r="N8" s="100">
        <v>0</v>
      </c>
      <c r="O8" s="100">
        <v>0</v>
      </c>
      <c r="P8" s="100">
        <v>0</v>
      </c>
      <c r="Q8" s="101">
        <v>900</v>
      </c>
      <c r="R8" s="102">
        <v>500</v>
      </c>
      <c r="S8" s="102"/>
      <c r="T8" s="102"/>
      <c r="U8" s="102"/>
      <c r="V8" s="102">
        <v>500</v>
      </c>
      <c r="W8" s="163">
        <v>0</v>
      </c>
      <c r="X8" s="119"/>
      <c r="Y8" s="121"/>
      <c r="Z8" s="121"/>
      <c r="AA8" s="121"/>
      <c r="AB8" s="69"/>
      <c r="AC8" s="91"/>
      <c r="AD8" s="4"/>
      <c r="AE8" s="4"/>
    </row>
    <row r="9" spans="1:31" ht="25.5" x14ac:dyDescent="0.2">
      <c r="A9" s="26" t="s">
        <v>273</v>
      </c>
      <c r="B9" s="26"/>
      <c r="C9" s="127" t="s">
        <v>102</v>
      </c>
      <c r="D9" s="126"/>
      <c r="E9" s="126"/>
      <c r="F9" s="126"/>
      <c r="G9" s="126"/>
      <c r="H9" s="70" t="s">
        <v>102</v>
      </c>
      <c r="I9" s="98"/>
      <c r="J9" s="98"/>
      <c r="K9" s="98"/>
      <c r="L9" s="98"/>
      <c r="M9" s="81" t="s">
        <v>102</v>
      </c>
      <c r="N9" s="100"/>
      <c r="O9" s="100"/>
      <c r="P9" s="100"/>
      <c r="Q9" s="101"/>
      <c r="R9" s="103" t="s">
        <v>102</v>
      </c>
      <c r="S9" s="103"/>
      <c r="T9" s="103"/>
      <c r="U9" s="103"/>
      <c r="V9" s="103"/>
      <c r="W9" s="163">
        <v>50</v>
      </c>
      <c r="X9" s="119"/>
      <c r="Y9" s="121"/>
      <c r="Z9" s="121"/>
      <c r="AA9" s="121"/>
      <c r="AB9" s="69"/>
      <c r="AC9" s="91"/>
      <c r="AD9" s="4"/>
      <c r="AE9" s="4"/>
    </row>
    <row r="10" spans="1:31" x14ac:dyDescent="0.2">
      <c r="A10" s="11" t="s">
        <v>3</v>
      </c>
      <c r="B10" s="26"/>
      <c r="C10" s="126">
        <v>7500</v>
      </c>
      <c r="D10" s="126"/>
      <c r="E10" s="126"/>
      <c r="F10" s="126">
        <v>7531.29</v>
      </c>
      <c r="G10" s="126">
        <v>-31.29</v>
      </c>
      <c r="H10" s="68">
        <v>5000</v>
      </c>
      <c r="I10" s="98"/>
      <c r="J10" s="98"/>
      <c r="K10" s="98">
        <v>5000</v>
      </c>
      <c r="L10" s="98">
        <v>0</v>
      </c>
      <c r="M10" s="80">
        <v>5000</v>
      </c>
      <c r="N10" s="100">
        <v>0</v>
      </c>
      <c r="O10" s="100">
        <v>0</v>
      </c>
      <c r="P10" s="100">
        <v>4606.05</v>
      </c>
      <c r="Q10" s="101">
        <v>393.95</v>
      </c>
      <c r="R10" s="102">
        <v>6000</v>
      </c>
      <c r="S10" s="102"/>
      <c r="T10" s="102"/>
      <c r="U10" s="102">
        <v>6000</v>
      </c>
      <c r="V10" s="102">
        <v>0</v>
      </c>
      <c r="W10" s="163">
        <v>5600</v>
      </c>
      <c r="X10" s="119"/>
      <c r="Y10" s="121"/>
      <c r="Z10" s="121"/>
      <c r="AA10" s="121"/>
      <c r="AB10" s="69"/>
      <c r="AC10" s="91"/>
      <c r="AD10" s="4"/>
      <c r="AE10" s="4"/>
    </row>
    <row r="11" spans="1:31" x14ac:dyDescent="0.2">
      <c r="A11" s="26" t="s">
        <v>186</v>
      </c>
      <c r="B11" s="26"/>
      <c r="C11" s="126">
        <v>152</v>
      </c>
      <c r="D11" s="126"/>
      <c r="E11" s="126">
        <v>101.32</v>
      </c>
      <c r="F11" s="126">
        <v>0</v>
      </c>
      <c r="G11" s="126">
        <v>50.68</v>
      </c>
      <c r="H11" s="70" t="s">
        <v>102</v>
      </c>
      <c r="I11" s="98">
        <v>300</v>
      </c>
      <c r="J11" s="98"/>
      <c r="K11" s="98">
        <v>216.72</v>
      </c>
      <c r="L11" s="98">
        <v>83.28</v>
      </c>
      <c r="M11" s="81" t="s">
        <v>102</v>
      </c>
      <c r="N11" s="100"/>
      <c r="O11" s="100"/>
      <c r="P11" s="100"/>
      <c r="Q11" s="101"/>
      <c r="R11" s="102">
        <v>150</v>
      </c>
      <c r="S11" s="102"/>
      <c r="T11" s="102">
        <v>50</v>
      </c>
      <c r="U11" s="102">
        <v>0</v>
      </c>
      <c r="V11" s="102">
        <v>100</v>
      </c>
      <c r="W11" s="163">
        <v>150</v>
      </c>
      <c r="X11" s="119"/>
      <c r="Y11" s="121"/>
      <c r="Z11" s="121"/>
      <c r="AA11" s="121"/>
      <c r="AB11" s="69"/>
      <c r="AC11" s="91"/>
      <c r="AD11" s="4"/>
      <c r="AE11" s="4"/>
    </row>
    <row r="12" spans="1:31" s="3" customFormat="1" ht="25.5" x14ac:dyDescent="0.2">
      <c r="A12" s="26" t="s">
        <v>242</v>
      </c>
      <c r="B12" s="26"/>
      <c r="C12" s="126">
        <v>400</v>
      </c>
      <c r="D12" s="126">
        <v>0</v>
      </c>
      <c r="E12" s="126">
        <v>0</v>
      </c>
      <c r="F12" s="126">
        <v>11.6</v>
      </c>
      <c r="G12" s="126">
        <v>388.4</v>
      </c>
      <c r="H12" s="68">
        <v>800</v>
      </c>
      <c r="I12" s="98">
        <v>0</v>
      </c>
      <c r="J12" s="98">
        <v>0</v>
      </c>
      <c r="K12" s="98">
        <v>60.5</v>
      </c>
      <c r="L12" s="98">
        <v>739.5</v>
      </c>
      <c r="M12" s="81" t="s">
        <v>102</v>
      </c>
      <c r="N12" s="101"/>
      <c r="O12" s="101"/>
      <c r="P12" s="101"/>
      <c r="Q12" s="101"/>
      <c r="R12" s="103" t="s">
        <v>102</v>
      </c>
      <c r="S12" s="103"/>
      <c r="T12" s="103"/>
      <c r="U12" s="103"/>
      <c r="V12" s="103"/>
      <c r="W12" s="163">
        <v>250</v>
      </c>
      <c r="X12" s="119"/>
      <c r="Y12" s="121"/>
      <c r="Z12" s="121"/>
      <c r="AA12" s="121"/>
      <c r="AB12" s="69"/>
      <c r="AC12" s="91"/>
    </row>
    <row r="13" spans="1:31" s="3" customFormat="1" ht="38.25" x14ac:dyDescent="0.2">
      <c r="A13" s="11" t="s">
        <v>4</v>
      </c>
      <c r="B13" s="26"/>
      <c r="C13" s="126">
        <v>700</v>
      </c>
      <c r="D13" s="126"/>
      <c r="E13" s="126"/>
      <c r="F13" s="126">
        <v>678.31</v>
      </c>
      <c r="G13" s="126">
        <v>21.69</v>
      </c>
      <c r="H13" s="68">
        <v>850</v>
      </c>
      <c r="I13" s="98"/>
      <c r="J13" s="98"/>
      <c r="K13" s="98">
        <v>817.71</v>
      </c>
      <c r="L13" s="98">
        <v>32.29</v>
      </c>
      <c r="M13" s="80">
        <v>850</v>
      </c>
      <c r="N13" s="101">
        <v>0</v>
      </c>
      <c r="O13" s="101">
        <v>0</v>
      </c>
      <c r="P13" s="101">
        <v>829.81</v>
      </c>
      <c r="Q13" s="101">
        <v>20.190000000000001</v>
      </c>
      <c r="R13" s="102">
        <v>850</v>
      </c>
      <c r="S13" s="102"/>
      <c r="T13" s="102"/>
      <c r="U13" s="102">
        <v>850</v>
      </c>
      <c r="V13" s="102">
        <v>0</v>
      </c>
      <c r="W13" s="163">
        <v>900</v>
      </c>
      <c r="X13" s="119">
        <v>900</v>
      </c>
      <c r="Y13" s="121" t="s">
        <v>288</v>
      </c>
      <c r="Z13" s="121" t="s">
        <v>288</v>
      </c>
      <c r="AA13" s="121"/>
      <c r="AB13" s="69"/>
      <c r="AC13" s="91"/>
    </row>
    <row r="14" spans="1:31" s="3" customFormat="1" ht="25.5" x14ac:dyDescent="0.2">
      <c r="A14" s="11" t="s">
        <v>135</v>
      </c>
      <c r="B14" s="26"/>
      <c r="C14" s="126">
        <v>650</v>
      </c>
      <c r="D14" s="126"/>
      <c r="E14" s="126"/>
      <c r="F14" s="126">
        <v>650</v>
      </c>
      <c r="G14" s="126">
        <v>0</v>
      </c>
      <c r="H14" s="68">
        <v>900</v>
      </c>
      <c r="I14" s="98"/>
      <c r="J14" s="98"/>
      <c r="K14" s="98">
        <v>900</v>
      </c>
      <c r="L14" s="98">
        <v>0</v>
      </c>
      <c r="M14" s="80">
        <v>1100</v>
      </c>
      <c r="N14" s="101">
        <v>0</v>
      </c>
      <c r="O14" s="101">
        <v>0</v>
      </c>
      <c r="P14" s="101">
        <v>1100</v>
      </c>
      <c r="Q14" s="101">
        <v>0</v>
      </c>
      <c r="R14" s="102">
        <v>1100</v>
      </c>
      <c r="S14" s="102"/>
      <c r="T14" s="102"/>
      <c r="U14" s="102">
        <v>1001.85</v>
      </c>
      <c r="V14" s="102">
        <v>98.15</v>
      </c>
      <c r="W14" s="163">
        <v>1430</v>
      </c>
      <c r="X14" s="119"/>
      <c r="Y14" s="121"/>
      <c r="Z14" s="121"/>
      <c r="AA14" s="121"/>
      <c r="AB14" s="69"/>
      <c r="AC14" s="91"/>
    </row>
    <row r="15" spans="1:31" s="3" customFormat="1" ht="30.75" customHeight="1" x14ac:dyDescent="0.2">
      <c r="A15" s="11" t="s">
        <v>5</v>
      </c>
      <c r="B15" s="26"/>
      <c r="C15" s="126">
        <v>2250</v>
      </c>
      <c r="D15" s="126"/>
      <c r="E15" s="126"/>
      <c r="F15" s="126">
        <v>2037</v>
      </c>
      <c r="G15" s="126">
        <v>213</v>
      </c>
      <c r="H15" s="68">
        <v>800</v>
      </c>
      <c r="I15" s="98"/>
      <c r="J15" s="98"/>
      <c r="K15" s="98">
        <v>648.38</v>
      </c>
      <c r="L15" s="98">
        <v>151.62</v>
      </c>
      <c r="M15" s="80">
        <v>1040</v>
      </c>
      <c r="N15" s="101">
        <v>0</v>
      </c>
      <c r="O15" s="101">
        <v>0</v>
      </c>
      <c r="P15" s="101">
        <v>1011.31</v>
      </c>
      <c r="Q15" s="101">
        <v>28.69</v>
      </c>
      <c r="R15" s="102">
        <v>900</v>
      </c>
      <c r="S15" s="102"/>
      <c r="T15" s="102"/>
      <c r="U15" s="102">
        <v>894.15</v>
      </c>
      <c r="V15" s="102">
        <v>5.85</v>
      </c>
      <c r="W15" s="163">
        <v>1100</v>
      </c>
      <c r="X15" s="119"/>
      <c r="Y15" s="121"/>
      <c r="Z15" s="121"/>
      <c r="AA15" s="121"/>
      <c r="AB15" s="69"/>
      <c r="AC15" s="91"/>
    </row>
    <row r="16" spans="1:31" s="3" customFormat="1" ht="25.5" x14ac:dyDescent="0.2">
      <c r="A16" s="11" t="s">
        <v>6</v>
      </c>
      <c r="B16" s="26"/>
      <c r="C16" s="126">
        <v>2200</v>
      </c>
      <c r="D16" s="126"/>
      <c r="E16" s="126"/>
      <c r="F16" s="126">
        <v>2200</v>
      </c>
      <c r="G16" s="126">
        <v>0</v>
      </c>
      <c r="H16" s="68">
        <v>800</v>
      </c>
      <c r="I16" s="98"/>
      <c r="J16" s="98"/>
      <c r="K16" s="98">
        <v>800</v>
      </c>
      <c r="L16" s="98">
        <v>0</v>
      </c>
      <c r="M16" s="80">
        <v>2200</v>
      </c>
      <c r="N16" s="101">
        <v>0</v>
      </c>
      <c r="O16" s="101">
        <v>0</v>
      </c>
      <c r="P16" s="101">
        <v>2197.65</v>
      </c>
      <c r="Q16" s="101">
        <v>2.35</v>
      </c>
      <c r="R16" s="102">
        <v>3000</v>
      </c>
      <c r="S16" s="102"/>
      <c r="T16" s="102"/>
      <c r="U16" s="102">
        <v>3000</v>
      </c>
      <c r="V16" s="102">
        <v>0</v>
      </c>
      <c r="W16" s="163">
        <v>4200</v>
      </c>
      <c r="X16" s="119"/>
      <c r="Y16" s="121"/>
      <c r="Z16" s="121"/>
      <c r="AA16" s="121"/>
      <c r="AB16" s="69"/>
      <c r="AC16" s="91"/>
    </row>
    <row r="17" spans="1:29" s="3" customFormat="1" ht="25.5" x14ac:dyDescent="0.2">
      <c r="A17" s="26" t="s">
        <v>125</v>
      </c>
      <c r="B17" s="26"/>
      <c r="C17" s="126"/>
      <c r="D17" s="126"/>
      <c r="E17" s="126"/>
      <c r="F17" s="126">
        <v>700</v>
      </c>
      <c r="G17" s="126">
        <v>0</v>
      </c>
      <c r="H17" s="68">
        <v>500</v>
      </c>
      <c r="I17" s="98"/>
      <c r="J17" s="98"/>
      <c r="K17" s="98">
        <v>500</v>
      </c>
      <c r="L17" s="98">
        <v>0</v>
      </c>
      <c r="M17" s="80">
        <v>650</v>
      </c>
      <c r="N17" s="101">
        <v>0</v>
      </c>
      <c r="O17" s="101">
        <v>0</v>
      </c>
      <c r="P17" s="101">
        <v>650.20000000000005</v>
      </c>
      <c r="Q17" s="101">
        <v>-0.2</v>
      </c>
      <c r="R17" s="102">
        <v>850</v>
      </c>
      <c r="S17" s="102"/>
      <c r="T17" s="102"/>
      <c r="U17" s="102">
        <v>833.25</v>
      </c>
      <c r="V17" s="102">
        <v>16.75</v>
      </c>
      <c r="W17" s="163">
        <v>700</v>
      </c>
      <c r="X17" s="119"/>
      <c r="Y17" s="121"/>
      <c r="Z17" s="121"/>
      <c r="AA17" s="121"/>
      <c r="AB17" s="69"/>
      <c r="AC17" s="91"/>
    </row>
    <row r="18" spans="1:29" s="3" customFormat="1" ht="28.5" customHeight="1" x14ac:dyDescent="0.2">
      <c r="A18" s="26" t="s">
        <v>255</v>
      </c>
      <c r="B18" s="26"/>
      <c r="C18" s="127"/>
      <c r="D18" s="126"/>
      <c r="E18" s="126"/>
      <c r="F18" s="126"/>
      <c r="G18" s="126"/>
      <c r="H18" s="70" t="s">
        <v>102</v>
      </c>
      <c r="I18" s="98"/>
      <c r="J18" s="98"/>
      <c r="K18" s="98"/>
      <c r="L18" s="98"/>
      <c r="M18" s="81" t="s">
        <v>102</v>
      </c>
      <c r="N18" s="101"/>
      <c r="O18" s="101"/>
      <c r="P18" s="101"/>
      <c r="Q18" s="101"/>
      <c r="R18" s="103" t="s">
        <v>102</v>
      </c>
      <c r="S18" s="103"/>
      <c r="T18" s="103"/>
      <c r="U18" s="103"/>
      <c r="V18" s="103"/>
      <c r="W18" s="163">
        <v>300</v>
      </c>
      <c r="X18" s="119"/>
      <c r="Y18" s="121"/>
      <c r="Z18" s="121"/>
      <c r="AA18" s="121"/>
      <c r="AB18" s="69"/>
      <c r="AC18" s="91"/>
    </row>
    <row r="19" spans="1:29" s="3" customFormat="1" ht="25.5" x14ac:dyDescent="0.2">
      <c r="A19" s="11" t="s">
        <v>7</v>
      </c>
      <c r="B19" s="26"/>
      <c r="C19" s="126"/>
      <c r="D19" s="126">
        <v>1500</v>
      </c>
      <c r="E19" s="126"/>
      <c r="F19" s="126">
        <v>7500</v>
      </c>
      <c r="G19" s="126">
        <v>0</v>
      </c>
      <c r="H19" s="68">
        <v>7500</v>
      </c>
      <c r="I19" s="98"/>
      <c r="J19" s="98"/>
      <c r="K19" s="98">
        <v>7500</v>
      </c>
      <c r="L19" s="98">
        <v>0</v>
      </c>
      <c r="M19" s="80">
        <v>6000</v>
      </c>
      <c r="N19" s="101">
        <v>0</v>
      </c>
      <c r="O19" s="101">
        <v>0</v>
      </c>
      <c r="P19" s="101">
        <v>6000</v>
      </c>
      <c r="Q19" s="101">
        <v>0</v>
      </c>
      <c r="R19" s="102">
        <v>6000</v>
      </c>
      <c r="S19" s="102"/>
      <c r="T19" s="102"/>
      <c r="U19" s="102">
        <v>5416.77</v>
      </c>
      <c r="V19" s="102">
        <v>583.23</v>
      </c>
      <c r="W19" s="163">
        <v>7500</v>
      </c>
      <c r="X19" s="119"/>
      <c r="Y19" s="121"/>
      <c r="Z19" s="121"/>
      <c r="AA19" s="121"/>
      <c r="AB19" s="69"/>
      <c r="AC19" s="91"/>
    </row>
    <row r="20" spans="1:29" s="3" customFormat="1" ht="25.5" x14ac:dyDescent="0.2">
      <c r="A20" s="12" t="s">
        <v>8</v>
      </c>
      <c r="B20" s="24"/>
      <c r="C20" s="126"/>
      <c r="D20" s="126"/>
      <c r="E20" s="126"/>
      <c r="F20" s="126">
        <v>5000</v>
      </c>
      <c r="G20" s="126">
        <v>0</v>
      </c>
      <c r="H20" s="68">
        <v>5000</v>
      </c>
      <c r="I20" s="98"/>
      <c r="J20" s="98"/>
      <c r="K20" s="98">
        <v>5000</v>
      </c>
      <c r="L20" s="98">
        <v>0</v>
      </c>
      <c r="M20" s="80">
        <v>5000</v>
      </c>
      <c r="N20" s="101">
        <v>0</v>
      </c>
      <c r="O20" s="101">
        <v>0</v>
      </c>
      <c r="P20" s="101">
        <v>5000</v>
      </c>
      <c r="Q20" s="101">
        <v>0</v>
      </c>
      <c r="R20" s="102">
        <v>5000</v>
      </c>
      <c r="S20" s="102"/>
      <c r="T20" s="102"/>
      <c r="U20" s="102">
        <v>5000</v>
      </c>
      <c r="V20" s="102">
        <v>0</v>
      </c>
      <c r="W20" s="163">
        <v>5000</v>
      </c>
      <c r="X20" s="119"/>
      <c r="Y20" s="121"/>
      <c r="Z20" s="121"/>
      <c r="AA20" s="121"/>
      <c r="AB20" s="69"/>
      <c r="AC20" s="91"/>
    </row>
    <row r="21" spans="1:29" s="3" customFormat="1" ht="25.5" x14ac:dyDescent="0.2">
      <c r="A21" s="12" t="s">
        <v>9</v>
      </c>
      <c r="B21" s="24"/>
      <c r="C21" s="126"/>
      <c r="D21" s="126"/>
      <c r="E21" s="126"/>
      <c r="F21" s="126">
        <v>3000</v>
      </c>
      <c r="G21" s="126">
        <v>0</v>
      </c>
      <c r="H21" s="68">
        <v>2500</v>
      </c>
      <c r="I21" s="98"/>
      <c r="J21" s="98"/>
      <c r="K21" s="98">
        <v>2500</v>
      </c>
      <c r="L21" s="98">
        <v>0</v>
      </c>
      <c r="M21" s="80">
        <v>5000</v>
      </c>
      <c r="N21" s="101">
        <v>0</v>
      </c>
      <c r="O21" s="101">
        <v>0</v>
      </c>
      <c r="P21" s="101">
        <v>5000</v>
      </c>
      <c r="Q21" s="101">
        <v>0</v>
      </c>
      <c r="R21" s="102">
        <v>6500</v>
      </c>
      <c r="S21" s="102">
        <v>500</v>
      </c>
      <c r="T21" s="102"/>
      <c r="U21" s="102">
        <v>6988.1</v>
      </c>
      <c r="V21" s="102">
        <v>11.9</v>
      </c>
      <c r="W21" s="163">
        <v>6500</v>
      </c>
      <c r="X21" s="119"/>
      <c r="Y21" s="121"/>
      <c r="Z21" s="121"/>
      <c r="AA21" s="121"/>
      <c r="AB21" s="69"/>
      <c r="AC21" s="91"/>
    </row>
    <row r="22" spans="1:29" s="3" customFormat="1" ht="25.5" x14ac:dyDescent="0.2">
      <c r="A22" s="24" t="s">
        <v>144</v>
      </c>
      <c r="B22" s="24"/>
      <c r="C22" s="126"/>
      <c r="D22" s="126"/>
      <c r="E22" s="126"/>
      <c r="F22" s="126">
        <v>601.35</v>
      </c>
      <c r="G22" s="126">
        <v>148.65</v>
      </c>
      <c r="H22" s="68">
        <v>1100</v>
      </c>
      <c r="I22" s="98"/>
      <c r="J22" s="98"/>
      <c r="K22" s="98">
        <v>1100</v>
      </c>
      <c r="L22" s="98">
        <v>0</v>
      </c>
      <c r="M22" s="80">
        <v>1100</v>
      </c>
      <c r="N22" s="101">
        <v>0</v>
      </c>
      <c r="O22" s="101">
        <v>0</v>
      </c>
      <c r="P22" s="101">
        <v>733</v>
      </c>
      <c r="Q22" s="101">
        <v>367</v>
      </c>
      <c r="R22" s="102">
        <v>1200</v>
      </c>
      <c r="S22" s="102">
        <v>300</v>
      </c>
      <c r="T22" s="102"/>
      <c r="U22" s="102">
        <v>1500</v>
      </c>
      <c r="V22" s="102">
        <v>0</v>
      </c>
      <c r="W22" s="163">
        <v>900</v>
      </c>
      <c r="X22" s="119"/>
      <c r="Y22" s="121"/>
      <c r="Z22" s="121"/>
      <c r="AA22" s="121"/>
      <c r="AB22" s="69"/>
      <c r="AC22" s="91"/>
    </row>
    <row r="23" spans="1:29" s="3" customFormat="1" x14ac:dyDescent="0.2">
      <c r="A23" s="11" t="s">
        <v>99</v>
      </c>
      <c r="B23" s="26"/>
      <c r="C23" s="126"/>
      <c r="D23" s="126"/>
      <c r="E23" s="126"/>
      <c r="F23" s="126">
        <v>300</v>
      </c>
      <c r="G23" s="126">
        <v>2700</v>
      </c>
      <c r="H23" s="68">
        <v>600</v>
      </c>
      <c r="I23" s="98">
        <v>150</v>
      </c>
      <c r="J23" s="98"/>
      <c r="K23" s="98">
        <v>750</v>
      </c>
      <c r="L23" s="98">
        <v>0</v>
      </c>
      <c r="M23" s="80">
        <v>2000</v>
      </c>
      <c r="N23" s="101">
        <v>0</v>
      </c>
      <c r="O23" s="101">
        <v>0</v>
      </c>
      <c r="P23" s="101">
        <v>1160.2</v>
      </c>
      <c r="Q23" s="101">
        <v>839.8</v>
      </c>
      <c r="R23" s="102">
        <v>2000</v>
      </c>
      <c r="S23" s="102">
        <v>109</v>
      </c>
      <c r="T23" s="102">
        <v>1333.4</v>
      </c>
      <c r="U23" s="102">
        <v>1325</v>
      </c>
      <c r="V23" s="102">
        <v>-549.4</v>
      </c>
      <c r="W23" s="163">
        <v>1000</v>
      </c>
      <c r="X23" s="119"/>
      <c r="Y23" s="121"/>
      <c r="Z23" s="121"/>
      <c r="AA23" s="121"/>
      <c r="AB23" s="69"/>
      <c r="AC23" s="91"/>
    </row>
    <row r="24" spans="1:29" s="3" customFormat="1" x14ac:dyDescent="0.2">
      <c r="A24" s="12" t="s">
        <v>10</v>
      </c>
      <c r="B24" s="24"/>
      <c r="C24" s="126"/>
      <c r="D24" s="126"/>
      <c r="E24" s="126">
        <v>333.3</v>
      </c>
      <c r="F24" s="126">
        <v>0</v>
      </c>
      <c r="G24" s="126">
        <v>666.7</v>
      </c>
      <c r="H24" s="68">
        <v>1000</v>
      </c>
      <c r="I24" s="98"/>
      <c r="J24" s="98"/>
      <c r="K24" s="98">
        <v>995.63</v>
      </c>
      <c r="L24" s="98">
        <v>4.37</v>
      </c>
      <c r="M24" s="80">
        <v>1000</v>
      </c>
      <c r="N24" s="101">
        <v>0</v>
      </c>
      <c r="O24" s="101">
        <v>0</v>
      </c>
      <c r="P24" s="101">
        <v>898.66</v>
      </c>
      <c r="Q24" s="101">
        <v>101.34</v>
      </c>
      <c r="R24" s="103" t="s">
        <v>102</v>
      </c>
      <c r="S24" s="103"/>
      <c r="T24" s="103"/>
      <c r="U24" s="103"/>
      <c r="V24" s="103"/>
      <c r="W24" s="163">
        <v>1200</v>
      </c>
      <c r="X24" s="119"/>
      <c r="Y24" s="121"/>
      <c r="Z24" s="121"/>
      <c r="AA24" s="121"/>
      <c r="AB24" s="69"/>
      <c r="AC24" s="91"/>
    </row>
    <row r="25" spans="1:29" s="3" customFormat="1" ht="25.5" x14ac:dyDescent="0.2">
      <c r="A25" s="12" t="s">
        <v>11</v>
      </c>
      <c r="B25" s="24"/>
      <c r="C25" s="127"/>
      <c r="D25" s="126"/>
      <c r="E25" s="126"/>
      <c r="F25" s="126"/>
      <c r="G25" s="126"/>
      <c r="H25" s="68">
        <v>750</v>
      </c>
      <c r="I25" s="98"/>
      <c r="J25" s="98"/>
      <c r="K25" s="98">
        <v>750</v>
      </c>
      <c r="L25" s="98">
        <v>0</v>
      </c>
      <c r="M25" s="80">
        <v>975</v>
      </c>
      <c r="N25" s="101">
        <v>0</v>
      </c>
      <c r="O25" s="101">
        <v>0</v>
      </c>
      <c r="P25" s="101">
        <v>633.33000000000004</v>
      </c>
      <c r="Q25" s="101">
        <v>341.67</v>
      </c>
      <c r="R25" s="102">
        <v>1000</v>
      </c>
      <c r="S25" s="102"/>
      <c r="T25" s="102"/>
      <c r="U25" s="102">
        <v>665</v>
      </c>
      <c r="V25" s="102">
        <v>335</v>
      </c>
      <c r="W25" s="163">
        <v>700</v>
      </c>
      <c r="X25" s="119"/>
      <c r="Y25" s="121"/>
      <c r="Z25" s="121"/>
      <c r="AA25" s="121"/>
      <c r="AB25" s="69"/>
      <c r="AC25" s="91"/>
    </row>
    <row r="26" spans="1:29" s="3" customFormat="1" ht="25.5" x14ac:dyDescent="0.2">
      <c r="A26" s="12" t="s">
        <v>136</v>
      </c>
      <c r="B26" s="24"/>
      <c r="C26" s="126"/>
      <c r="D26" s="126"/>
      <c r="E26" s="126"/>
      <c r="F26" s="126">
        <v>500</v>
      </c>
      <c r="G26" s="126">
        <v>0</v>
      </c>
      <c r="H26" s="68">
        <v>500</v>
      </c>
      <c r="I26" s="98"/>
      <c r="J26" s="98"/>
      <c r="K26" s="98">
        <v>500</v>
      </c>
      <c r="L26" s="98">
        <v>0</v>
      </c>
      <c r="M26" s="80">
        <v>400</v>
      </c>
      <c r="N26" s="101">
        <v>0</v>
      </c>
      <c r="O26" s="101">
        <v>0</v>
      </c>
      <c r="P26" s="101">
        <v>0</v>
      </c>
      <c r="Q26" s="101">
        <v>400</v>
      </c>
      <c r="R26" s="103" t="s">
        <v>102</v>
      </c>
      <c r="S26" s="103"/>
      <c r="T26" s="103"/>
      <c r="U26" s="103"/>
      <c r="V26" s="103"/>
      <c r="W26" s="163">
        <v>500</v>
      </c>
      <c r="X26" s="119"/>
      <c r="Y26" s="121"/>
      <c r="Z26" s="121"/>
      <c r="AA26" s="121"/>
      <c r="AB26" s="69"/>
      <c r="AC26" s="91"/>
    </row>
    <row r="27" spans="1:29" s="3" customFormat="1" ht="25.5" x14ac:dyDescent="0.2">
      <c r="A27" s="12" t="s">
        <v>118</v>
      </c>
      <c r="B27" s="24"/>
      <c r="C27" s="126"/>
      <c r="D27" s="126"/>
      <c r="E27" s="126">
        <v>333.3</v>
      </c>
      <c r="F27" s="126">
        <v>0</v>
      </c>
      <c r="G27" s="126">
        <v>166.7</v>
      </c>
      <c r="H27" s="70" t="s">
        <v>102</v>
      </c>
      <c r="I27" s="98"/>
      <c r="J27" s="98"/>
      <c r="K27" s="98"/>
      <c r="L27" s="98"/>
      <c r="M27" s="80">
        <v>700</v>
      </c>
      <c r="N27" s="101">
        <v>0</v>
      </c>
      <c r="O27" s="101">
        <v>0</v>
      </c>
      <c r="P27" s="101">
        <v>700</v>
      </c>
      <c r="Q27" s="101">
        <v>0</v>
      </c>
      <c r="R27" s="102">
        <v>350</v>
      </c>
      <c r="S27" s="102">
        <v>75</v>
      </c>
      <c r="T27" s="102"/>
      <c r="U27" s="102">
        <v>425</v>
      </c>
      <c r="V27" s="102">
        <v>0</v>
      </c>
      <c r="W27" s="163">
        <v>700</v>
      </c>
      <c r="X27" s="119"/>
      <c r="Y27" s="121"/>
      <c r="Z27" s="121"/>
      <c r="AA27" s="121"/>
      <c r="AB27" s="69"/>
      <c r="AC27" s="91"/>
    </row>
    <row r="28" spans="1:29" s="3" customFormat="1" ht="25.5" x14ac:dyDescent="0.2">
      <c r="A28" s="12" t="s">
        <v>12</v>
      </c>
      <c r="B28" s="24"/>
      <c r="C28" s="127"/>
      <c r="D28" s="126">
        <v>1232</v>
      </c>
      <c r="E28" s="126"/>
      <c r="F28" s="126">
        <v>1232</v>
      </c>
      <c r="G28" s="126">
        <v>0</v>
      </c>
      <c r="H28" s="68">
        <v>1000</v>
      </c>
      <c r="I28" s="98">
        <v>250</v>
      </c>
      <c r="J28" s="98"/>
      <c r="K28" s="98">
        <v>1000</v>
      </c>
      <c r="L28" s="98">
        <v>250</v>
      </c>
      <c r="M28" s="80">
        <v>1300</v>
      </c>
      <c r="N28" s="101">
        <v>325</v>
      </c>
      <c r="O28" s="101">
        <v>0</v>
      </c>
      <c r="P28" s="101">
        <v>1621.06</v>
      </c>
      <c r="Q28" s="101">
        <v>3.94</v>
      </c>
      <c r="R28" s="102">
        <v>960</v>
      </c>
      <c r="S28" s="102">
        <v>240</v>
      </c>
      <c r="T28" s="102"/>
      <c r="U28" s="102">
        <v>1200</v>
      </c>
      <c r="V28" s="102">
        <v>0</v>
      </c>
      <c r="W28" s="163">
        <v>1300</v>
      </c>
      <c r="X28" s="119"/>
      <c r="Y28" s="121"/>
      <c r="Z28" s="121"/>
      <c r="AA28" s="121"/>
      <c r="AB28" s="69"/>
      <c r="AC28" s="91"/>
    </row>
    <row r="29" spans="1:29" s="3" customFormat="1" ht="25.5" x14ac:dyDescent="0.2">
      <c r="A29" s="12" t="s">
        <v>121</v>
      </c>
      <c r="B29" s="24"/>
      <c r="C29" s="126"/>
      <c r="D29" s="126"/>
      <c r="E29" s="126"/>
      <c r="F29" s="126">
        <v>4850</v>
      </c>
      <c r="G29" s="126">
        <v>0</v>
      </c>
      <c r="H29" s="68">
        <v>4800</v>
      </c>
      <c r="I29" s="98"/>
      <c r="J29" s="98"/>
      <c r="K29" s="98">
        <v>4798.7700000000004</v>
      </c>
      <c r="L29" s="98">
        <v>1.23</v>
      </c>
      <c r="M29" s="80">
        <v>4800</v>
      </c>
      <c r="N29" s="101">
        <v>0</v>
      </c>
      <c r="O29" s="101">
        <v>0</v>
      </c>
      <c r="P29" s="101">
        <v>4557.4799999999996</v>
      </c>
      <c r="Q29" s="101">
        <v>242.52</v>
      </c>
      <c r="R29" s="102">
        <v>4800</v>
      </c>
      <c r="S29" s="102"/>
      <c r="T29" s="102"/>
      <c r="U29" s="102">
        <v>4484.82</v>
      </c>
      <c r="V29" s="102">
        <v>315.18</v>
      </c>
      <c r="W29" s="163">
        <v>5000</v>
      </c>
      <c r="X29" s="119"/>
      <c r="Y29" s="121"/>
      <c r="Z29" s="121"/>
      <c r="AA29" s="121"/>
      <c r="AB29" s="69"/>
      <c r="AC29" s="91"/>
    </row>
    <row r="30" spans="1:29" s="3" customFormat="1" ht="25.5" x14ac:dyDescent="0.2">
      <c r="A30" s="12" t="s">
        <v>13</v>
      </c>
      <c r="B30" s="24"/>
      <c r="C30" s="126"/>
      <c r="D30" s="126"/>
      <c r="E30" s="126"/>
      <c r="F30" s="126">
        <v>5450</v>
      </c>
      <c r="G30" s="126">
        <v>0</v>
      </c>
      <c r="H30" s="68">
        <v>5700</v>
      </c>
      <c r="I30" s="98"/>
      <c r="J30" s="98"/>
      <c r="K30" s="98">
        <v>5310.52</v>
      </c>
      <c r="L30" s="98">
        <v>389.48</v>
      </c>
      <c r="M30" s="80">
        <v>5613</v>
      </c>
      <c r="N30" s="101">
        <v>1400</v>
      </c>
      <c r="O30" s="101">
        <v>0</v>
      </c>
      <c r="P30" s="101">
        <v>5878.4</v>
      </c>
      <c r="Q30" s="101">
        <v>1134.5999999999999</v>
      </c>
      <c r="R30" s="102">
        <v>6000</v>
      </c>
      <c r="S30" s="102">
        <v>1000</v>
      </c>
      <c r="T30" s="102"/>
      <c r="U30" s="102">
        <v>7000</v>
      </c>
      <c r="V30" s="102">
        <v>0</v>
      </c>
      <c r="W30" s="163">
        <v>6000</v>
      </c>
      <c r="X30" s="119"/>
      <c r="Y30" s="121"/>
      <c r="Z30" s="121"/>
      <c r="AA30" s="121"/>
      <c r="AB30" s="69"/>
      <c r="AC30" s="91"/>
    </row>
    <row r="31" spans="1:29" s="3" customFormat="1" ht="25.5" x14ac:dyDescent="0.2">
      <c r="A31" s="24" t="s">
        <v>188</v>
      </c>
      <c r="B31" s="24"/>
      <c r="C31" s="126"/>
      <c r="D31" s="126"/>
      <c r="E31" s="126"/>
      <c r="F31" s="126">
        <v>323.32</v>
      </c>
      <c r="G31" s="126">
        <v>176.68</v>
      </c>
      <c r="H31" s="68">
        <v>650</v>
      </c>
      <c r="I31" s="98"/>
      <c r="J31" s="98"/>
      <c r="K31" s="98">
        <v>0</v>
      </c>
      <c r="L31" s="98">
        <v>650</v>
      </c>
      <c r="M31" s="81" t="s">
        <v>102</v>
      </c>
      <c r="N31" s="101"/>
      <c r="O31" s="101"/>
      <c r="P31" s="101"/>
      <c r="Q31" s="101"/>
      <c r="R31" s="102">
        <v>500</v>
      </c>
      <c r="S31" s="102"/>
      <c r="T31" s="102"/>
      <c r="U31" s="102"/>
      <c r="V31" s="102">
        <v>500</v>
      </c>
      <c r="W31" s="163">
        <v>500</v>
      </c>
      <c r="X31" s="119"/>
      <c r="Y31" s="121"/>
      <c r="Z31" s="121"/>
      <c r="AA31" s="121"/>
      <c r="AB31" s="69"/>
      <c r="AC31" s="91"/>
    </row>
    <row r="32" spans="1:29" s="3" customFormat="1" x14ac:dyDescent="0.2">
      <c r="A32" s="24" t="s">
        <v>145</v>
      </c>
      <c r="B32" s="24"/>
      <c r="C32" s="126"/>
      <c r="D32" s="126"/>
      <c r="E32" s="126"/>
      <c r="F32" s="126">
        <v>467.11</v>
      </c>
      <c r="G32" s="126">
        <v>32.89</v>
      </c>
      <c r="H32" s="68">
        <v>500</v>
      </c>
      <c r="I32" s="98"/>
      <c r="J32" s="98"/>
      <c r="K32" s="98">
        <v>499.6</v>
      </c>
      <c r="L32" s="98">
        <v>0.4</v>
      </c>
      <c r="M32" s="80">
        <v>800</v>
      </c>
      <c r="N32" s="101">
        <v>0</v>
      </c>
      <c r="O32" s="101">
        <v>0</v>
      </c>
      <c r="P32" s="101">
        <v>812.64</v>
      </c>
      <c r="Q32" s="101">
        <v>-12.64</v>
      </c>
      <c r="R32" s="102">
        <v>800</v>
      </c>
      <c r="S32" s="102"/>
      <c r="T32" s="102"/>
      <c r="U32" s="102"/>
      <c r="V32" s="102">
        <v>800</v>
      </c>
      <c r="W32" s="163">
        <v>1000</v>
      </c>
      <c r="X32" s="119"/>
      <c r="Y32" s="121"/>
      <c r="Z32" s="121"/>
      <c r="AA32" s="121"/>
      <c r="AB32" s="69"/>
      <c r="AC32" s="91"/>
    </row>
    <row r="33" spans="1:29" s="3" customFormat="1" ht="25.5" x14ac:dyDescent="0.2">
      <c r="A33" s="24" t="s">
        <v>244</v>
      </c>
      <c r="B33" s="24"/>
      <c r="C33" s="127"/>
      <c r="D33" s="126"/>
      <c r="E33" s="126"/>
      <c r="F33" s="126"/>
      <c r="G33" s="126"/>
      <c r="H33" s="70" t="s">
        <v>102</v>
      </c>
      <c r="I33" s="98"/>
      <c r="J33" s="98"/>
      <c r="K33" s="98"/>
      <c r="L33" s="98"/>
      <c r="M33" s="81" t="s">
        <v>102</v>
      </c>
      <c r="N33" s="101"/>
      <c r="O33" s="101"/>
      <c r="P33" s="101"/>
      <c r="Q33" s="101"/>
      <c r="R33" s="103" t="s">
        <v>102</v>
      </c>
      <c r="S33" s="103"/>
      <c r="T33" s="103"/>
      <c r="U33" s="103"/>
      <c r="V33" s="103"/>
      <c r="W33" s="163">
        <v>500</v>
      </c>
      <c r="X33" s="119"/>
      <c r="Y33" s="121"/>
      <c r="Z33" s="121"/>
      <c r="AA33" s="121"/>
      <c r="AB33" s="69"/>
      <c r="AC33" s="91"/>
    </row>
    <row r="34" spans="1:29" s="3" customFormat="1" x14ac:dyDescent="0.2">
      <c r="A34" s="11" t="s">
        <v>134</v>
      </c>
      <c r="B34" s="26"/>
      <c r="C34" s="126"/>
      <c r="D34" s="126"/>
      <c r="E34" s="126"/>
      <c r="F34" s="126">
        <v>498.25</v>
      </c>
      <c r="G34" s="126">
        <v>1.75</v>
      </c>
      <c r="H34" s="68">
        <v>700</v>
      </c>
      <c r="I34" s="98"/>
      <c r="J34" s="98"/>
      <c r="K34" s="98">
        <v>366.19</v>
      </c>
      <c r="L34" s="98">
        <v>333.81</v>
      </c>
      <c r="M34" s="80">
        <v>900</v>
      </c>
      <c r="N34" s="101">
        <v>0</v>
      </c>
      <c r="O34" s="101">
        <v>0</v>
      </c>
      <c r="P34" s="101">
        <v>560.25</v>
      </c>
      <c r="Q34" s="101">
        <v>339.75</v>
      </c>
      <c r="R34" s="103" t="s">
        <v>102</v>
      </c>
      <c r="S34" s="103"/>
      <c r="T34" s="103"/>
      <c r="U34" s="103"/>
      <c r="V34" s="103"/>
      <c r="W34" s="163">
        <v>500</v>
      </c>
      <c r="X34" s="119"/>
      <c r="Y34" s="121"/>
      <c r="Z34" s="121"/>
      <c r="AA34" s="121"/>
      <c r="AB34" s="69"/>
      <c r="AC34" s="91"/>
    </row>
    <row r="35" spans="1:29" s="3" customFormat="1" x14ac:dyDescent="0.2">
      <c r="A35" s="12" t="s">
        <v>14</v>
      </c>
      <c r="B35" s="24"/>
      <c r="C35" s="126"/>
      <c r="D35" s="126"/>
      <c r="E35" s="126"/>
      <c r="F35" s="126">
        <v>4500</v>
      </c>
      <c r="G35" s="126">
        <v>0</v>
      </c>
      <c r="H35" s="68">
        <v>4500</v>
      </c>
      <c r="I35" s="98"/>
      <c r="J35" s="98"/>
      <c r="K35" s="98">
        <v>4384.25</v>
      </c>
      <c r="L35" s="98">
        <v>115.75</v>
      </c>
      <c r="M35" s="80">
        <v>4050</v>
      </c>
      <c r="N35" s="101">
        <v>0</v>
      </c>
      <c r="O35" s="101">
        <v>0</v>
      </c>
      <c r="P35" s="101">
        <v>4050</v>
      </c>
      <c r="Q35" s="101">
        <v>0</v>
      </c>
      <c r="R35" s="102">
        <v>4050</v>
      </c>
      <c r="S35" s="102"/>
      <c r="T35" s="102"/>
      <c r="U35" s="102">
        <v>4050</v>
      </c>
      <c r="V35" s="102">
        <v>0</v>
      </c>
      <c r="W35" s="163">
        <v>4050</v>
      </c>
      <c r="X35" s="119"/>
      <c r="Y35" s="121"/>
      <c r="Z35" s="121"/>
      <c r="AA35" s="121"/>
      <c r="AB35" s="69"/>
      <c r="AC35" s="91"/>
    </row>
    <row r="36" spans="1:29" s="3" customFormat="1" ht="25.5" x14ac:dyDescent="0.2">
      <c r="A36" s="12" t="s">
        <v>15</v>
      </c>
      <c r="B36" s="24"/>
      <c r="C36" s="126"/>
      <c r="D36" s="126">
        <v>2075</v>
      </c>
      <c r="E36" s="126"/>
      <c r="F36" s="126">
        <v>9800</v>
      </c>
      <c r="G36" s="126">
        <v>775</v>
      </c>
      <c r="H36" s="68">
        <v>11000</v>
      </c>
      <c r="I36" s="98"/>
      <c r="J36" s="98"/>
      <c r="K36" s="98">
        <v>11002.99</v>
      </c>
      <c r="L36" s="98">
        <v>-2.99</v>
      </c>
      <c r="M36" s="80">
        <v>14300</v>
      </c>
      <c r="N36" s="101">
        <v>0</v>
      </c>
      <c r="O36" s="101">
        <v>0</v>
      </c>
      <c r="P36" s="101">
        <v>14300</v>
      </c>
      <c r="Q36" s="101">
        <v>0</v>
      </c>
      <c r="R36" s="102">
        <v>14500</v>
      </c>
      <c r="S36" s="102"/>
      <c r="T36" s="102"/>
      <c r="U36" s="102">
        <v>12381</v>
      </c>
      <c r="V36" s="102">
        <v>2119</v>
      </c>
      <c r="W36" s="163">
        <v>15000</v>
      </c>
      <c r="X36" s="119"/>
      <c r="Y36" s="121"/>
      <c r="Z36" s="121"/>
      <c r="AA36" s="121"/>
      <c r="AB36" s="69"/>
      <c r="AC36" s="91"/>
    </row>
    <row r="37" spans="1:29" s="3" customFormat="1" ht="25.5" x14ac:dyDescent="0.2">
      <c r="A37" s="24" t="s">
        <v>258</v>
      </c>
      <c r="B37" s="24"/>
      <c r="C37" s="127"/>
      <c r="D37" s="126"/>
      <c r="E37" s="126"/>
      <c r="F37" s="126"/>
      <c r="G37" s="126"/>
      <c r="H37" s="70" t="s">
        <v>102</v>
      </c>
      <c r="I37" s="98"/>
      <c r="J37" s="98"/>
      <c r="K37" s="98"/>
      <c r="L37" s="98"/>
      <c r="M37" s="81" t="s">
        <v>102</v>
      </c>
      <c r="N37" s="101"/>
      <c r="O37" s="101"/>
      <c r="P37" s="101"/>
      <c r="Q37" s="101"/>
      <c r="R37" s="103" t="s">
        <v>102</v>
      </c>
      <c r="S37" s="103"/>
      <c r="T37" s="103"/>
      <c r="U37" s="103"/>
      <c r="V37" s="103"/>
      <c r="W37" s="163">
        <v>400</v>
      </c>
      <c r="X37" s="119"/>
      <c r="Y37" s="121"/>
      <c r="Z37" s="121"/>
      <c r="AA37" s="121"/>
      <c r="AB37" s="69"/>
      <c r="AC37" s="91"/>
    </row>
    <row r="38" spans="1:29" s="3" customFormat="1" ht="25.5" x14ac:dyDescent="0.2">
      <c r="A38" s="12" t="s">
        <v>16</v>
      </c>
      <c r="B38" s="24"/>
      <c r="C38" s="126"/>
      <c r="D38" s="126"/>
      <c r="E38" s="126"/>
      <c r="F38" s="126">
        <v>5000</v>
      </c>
      <c r="G38" s="126">
        <v>0</v>
      </c>
      <c r="H38" s="68">
        <v>6000</v>
      </c>
      <c r="I38" s="98"/>
      <c r="J38" s="98"/>
      <c r="K38" s="98">
        <v>5980.17</v>
      </c>
      <c r="L38" s="98">
        <v>19.829999999999998</v>
      </c>
      <c r="M38" s="80">
        <v>8000</v>
      </c>
      <c r="N38" s="101">
        <v>0</v>
      </c>
      <c r="O38" s="101">
        <v>0</v>
      </c>
      <c r="P38" s="101">
        <v>7724.34</v>
      </c>
      <c r="Q38" s="101">
        <v>275.66000000000003</v>
      </c>
      <c r="R38" s="102">
        <v>8500</v>
      </c>
      <c r="S38" s="102"/>
      <c r="T38" s="102"/>
      <c r="U38" s="102">
        <v>8577.84</v>
      </c>
      <c r="V38" s="102">
        <v>-77.84</v>
      </c>
      <c r="W38" s="163">
        <v>8500</v>
      </c>
      <c r="X38" s="119"/>
      <c r="Y38" s="121"/>
      <c r="Z38" s="121" t="s">
        <v>288</v>
      </c>
      <c r="AA38" s="121"/>
      <c r="AB38" s="69"/>
      <c r="AC38" s="91"/>
    </row>
    <row r="39" spans="1:29" s="3" customFormat="1" ht="25.5" x14ac:dyDescent="0.2">
      <c r="A39" s="24" t="s">
        <v>126</v>
      </c>
      <c r="B39" s="24"/>
      <c r="C39" s="126"/>
      <c r="D39" s="126"/>
      <c r="E39" s="126"/>
      <c r="F39" s="126">
        <v>600</v>
      </c>
      <c r="G39" s="126">
        <v>0</v>
      </c>
      <c r="H39" s="68">
        <v>600</v>
      </c>
      <c r="I39" s="98"/>
      <c r="J39" s="98"/>
      <c r="K39" s="98">
        <v>600</v>
      </c>
      <c r="L39" s="98">
        <v>0</v>
      </c>
      <c r="M39" s="80">
        <v>1200</v>
      </c>
      <c r="N39" s="101">
        <v>0</v>
      </c>
      <c r="O39" s="101">
        <v>0</v>
      </c>
      <c r="P39" s="101">
        <v>349.96</v>
      </c>
      <c r="Q39" s="101">
        <v>850.04</v>
      </c>
      <c r="R39" s="102">
        <v>1600</v>
      </c>
      <c r="S39" s="102"/>
      <c r="T39" s="102"/>
      <c r="U39" s="102">
        <v>1168.69</v>
      </c>
      <c r="V39" s="102">
        <v>431.31</v>
      </c>
      <c r="W39" s="163">
        <v>1000</v>
      </c>
      <c r="X39" s="119"/>
      <c r="Y39" s="121"/>
      <c r="Z39" s="121"/>
      <c r="AA39" s="121"/>
      <c r="AB39" s="69"/>
      <c r="AC39" s="91"/>
    </row>
    <row r="40" spans="1:29" s="3" customFormat="1" ht="25.5" x14ac:dyDescent="0.2">
      <c r="A40" s="24" t="s">
        <v>200</v>
      </c>
      <c r="B40" s="24"/>
      <c r="C40" s="126"/>
      <c r="D40" s="126"/>
      <c r="E40" s="126">
        <v>33.33</v>
      </c>
      <c r="F40" s="126">
        <v>0</v>
      </c>
      <c r="G40" s="126">
        <v>66.67</v>
      </c>
      <c r="H40" s="70" t="s">
        <v>102</v>
      </c>
      <c r="I40" s="98"/>
      <c r="J40" s="98"/>
      <c r="K40" s="98"/>
      <c r="L40" s="98"/>
      <c r="M40" s="81" t="s">
        <v>102</v>
      </c>
      <c r="N40" s="101">
        <v>100</v>
      </c>
      <c r="O40" s="101"/>
      <c r="P40" s="101">
        <v>0</v>
      </c>
      <c r="Q40" s="101">
        <v>100</v>
      </c>
      <c r="R40" s="102">
        <v>500</v>
      </c>
      <c r="S40" s="102"/>
      <c r="T40" s="102"/>
      <c r="U40" s="102">
        <v>500</v>
      </c>
      <c r="V40" s="102">
        <v>0</v>
      </c>
      <c r="W40" s="163">
        <v>100</v>
      </c>
      <c r="X40" s="119"/>
      <c r="Y40" s="121"/>
      <c r="Z40" s="121" t="s">
        <v>288</v>
      </c>
      <c r="AA40" s="121"/>
      <c r="AB40" s="69"/>
      <c r="AC40" s="91"/>
    </row>
    <row r="41" spans="1:29" s="3" customFormat="1" x14ac:dyDescent="0.2">
      <c r="A41" s="24" t="s">
        <v>137</v>
      </c>
      <c r="B41" s="24"/>
      <c r="C41" s="126"/>
      <c r="D41" s="126"/>
      <c r="E41" s="126"/>
      <c r="F41" s="126">
        <v>750</v>
      </c>
      <c r="G41" s="126">
        <v>0</v>
      </c>
      <c r="H41" s="68">
        <v>1000</v>
      </c>
      <c r="I41" s="98"/>
      <c r="J41" s="98"/>
      <c r="K41" s="98">
        <v>614.88</v>
      </c>
      <c r="L41" s="98">
        <v>385.12</v>
      </c>
      <c r="M41" s="80">
        <v>1300</v>
      </c>
      <c r="N41" s="101">
        <v>0</v>
      </c>
      <c r="O41" s="101">
        <v>0</v>
      </c>
      <c r="P41" s="101">
        <v>483.9</v>
      </c>
      <c r="Q41" s="101">
        <v>816.1</v>
      </c>
      <c r="R41" s="103" t="s">
        <v>102</v>
      </c>
      <c r="S41" s="103"/>
      <c r="T41" s="103"/>
      <c r="U41" s="103"/>
      <c r="V41" s="103"/>
      <c r="W41" s="163">
        <v>300</v>
      </c>
      <c r="X41" s="119"/>
      <c r="Y41" s="121"/>
      <c r="Z41" s="121"/>
      <c r="AA41" s="121"/>
      <c r="AB41" s="69"/>
      <c r="AC41" s="91"/>
    </row>
    <row r="42" spans="1:29" s="3" customFormat="1" x14ac:dyDescent="0.2">
      <c r="A42" s="12" t="s">
        <v>17</v>
      </c>
      <c r="B42" s="24"/>
      <c r="C42" s="126"/>
      <c r="D42" s="126"/>
      <c r="E42" s="126">
        <v>333.3</v>
      </c>
      <c r="F42" s="126">
        <v>503.06</v>
      </c>
      <c r="G42" s="126">
        <v>163.63999999999999</v>
      </c>
      <c r="H42" s="68">
        <v>1000</v>
      </c>
      <c r="I42" s="98"/>
      <c r="J42" s="98"/>
      <c r="K42" s="98">
        <v>981.1</v>
      </c>
      <c r="L42" s="98">
        <v>18.899999999999999</v>
      </c>
      <c r="M42" s="80">
        <v>1000</v>
      </c>
      <c r="N42" s="101">
        <v>0</v>
      </c>
      <c r="O42" s="101">
        <v>0</v>
      </c>
      <c r="P42" s="101">
        <v>1000</v>
      </c>
      <c r="Q42" s="101">
        <v>0</v>
      </c>
      <c r="R42" s="102">
        <v>800</v>
      </c>
      <c r="S42" s="102"/>
      <c r="T42" s="102"/>
      <c r="U42" s="102">
        <v>782.06</v>
      </c>
      <c r="V42" s="102">
        <v>17.940000000000001</v>
      </c>
      <c r="W42" s="163">
        <v>1040</v>
      </c>
      <c r="X42" s="119"/>
      <c r="Y42" s="121"/>
      <c r="Z42" s="121"/>
      <c r="AA42" s="121"/>
      <c r="AB42" s="69"/>
      <c r="AC42" s="91"/>
    </row>
    <row r="43" spans="1:29" s="3" customFormat="1" x14ac:dyDescent="0.2">
      <c r="A43" s="12" t="s">
        <v>18</v>
      </c>
      <c r="B43" s="24"/>
      <c r="C43" s="126"/>
      <c r="D43" s="126"/>
      <c r="E43" s="126">
        <v>399.96</v>
      </c>
      <c r="F43" s="126">
        <v>798.59</v>
      </c>
      <c r="G43" s="126">
        <v>1.45</v>
      </c>
      <c r="H43" s="68">
        <v>1200</v>
      </c>
      <c r="I43" s="98"/>
      <c r="J43" s="98">
        <v>400</v>
      </c>
      <c r="K43" s="98">
        <v>493.08</v>
      </c>
      <c r="L43" s="98">
        <v>306.92</v>
      </c>
      <c r="M43" s="80">
        <v>1080</v>
      </c>
      <c r="N43" s="101">
        <v>0</v>
      </c>
      <c r="O43" s="101">
        <v>0</v>
      </c>
      <c r="P43" s="101">
        <v>1080</v>
      </c>
      <c r="Q43" s="101">
        <v>0</v>
      </c>
      <c r="R43" s="102">
        <v>1080</v>
      </c>
      <c r="S43" s="102"/>
      <c r="T43" s="102"/>
      <c r="U43" s="102"/>
      <c r="V43" s="102">
        <v>1080</v>
      </c>
      <c r="W43" s="163">
        <v>1200</v>
      </c>
      <c r="X43" s="119"/>
      <c r="Y43" s="121"/>
      <c r="Z43" s="121"/>
      <c r="AA43" s="121"/>
      <c r="AB43" s="69"/>
      <c r="AC43" s="91"/>
    </row>
    <row r="44" spans="1:29" s="3" customFormat="1" x14ac:dyDescent="0.2">
      <c r="A44" s="12" t="s">
        <v>115</v>
      </c>
      <c r="B44" s="24"/>
      <c r="C44" s="126"/>
      <c r="D44" s="126">
        <v>200</v>
      </c>
      <c r="E44" s="126"/>
      <c r="F44" s="126">
        <v>1000</v>
      </c>
      <c r="G44" s="126">
        <v>0</v>
      </c>
      <c r="H44" s="68">
        <v>1600</v>
      </c>
      <c r="I44" s="98">
        <v>400</v>
      </c>
      <c r="J44" s="98"/>
      <c r="K44" s="98">
        <v>2000</v>
      </c>
      <c r="L44" s="98">
        <v>0</v>
      </c>
      <c r="M44" s="80">
        <v>3200</v>
      </c>
      <c r="N44" s="101">
        <v>800</v>
      </c>
      <c r="O44" s="101">
        <v>0</v>
      </c>
      <c r="P44" s="101">
        <v>4000</v>
      </c>
      <c r="Q44" s="101">
        <v>0</v>
      </c>
      <c r="R44" s="102">
        <v>4000</v>
      </c>
      <c r="S44" s="102">
        <v>1000</v>
      </c>
      <c r="T44" s="102"/>
      <c r="U44" s="102">
        <v>4000</v>
      </c>
      <c r="V44" s="102">
        <v>1000</v>
      </c>
      <c r="W44" s="163">
        <v>5500</v>
      </c>
      <c r="X44" s="119"/>
      <c r="Y44" s="121"/>
      <c r="Z44" s="121"/>
      <c r="AA44" s="121"/>
      <c r="AB44" s="69"/>
      <c r="AC44" s="91"/>
    </row>
    <row r="45" spans="1:29" s="3" customFormat="1" ht="63.75" x14ac:dyDescent="0.2">
      <c r="A45" s="11" t="s">
        <v>160</v>
      </c>
      <c r="B45" s="26"/>
      <c r="C45" s="126"/>
      <c r="D45" s="126"/>
      <c r="E45" s="126"/>
      <c r="F45" s="126">
        <v>250</v>
      </c>
      <c r="G45" s="126">
        <v>0</v>
      </c>
      <c r="H45" s="68">
        <v>250</v>
      </c>
      <c r="I45" s="98"/>
      <c r="J45" s="98"/>
      <c r="K45" s="98">
        <v>166.08</v>
      </c>
      <c r="L45" s="98">
        <v>83.92</v>
      </c>
      <c r="M45" s="80">
        <v>292.5</v>
      </c>
      <c r="N45" s="101">
        <v>0</v>
      </c>
      <c r="O45" s="101">
        <v>0</v>
      </c>
      <c r="P45" s="101">
        <v>195.36</v>
      </c>
      <c r="Q45" s="101">
        <v>97.14</v>
      </c>
      <c r="R45" s="102">
        <v>175</v>
      </c>
      <c r="S45" s="102"/>
      <c r="T45" s="102"/>
      <c r="U45" s="102">
        <v>175</v>
      </c>
      <c r="V45" s="102">
        <v>0</v>
      </c>
      <c r="W45" s="163">
        <v>175</v>
      </c>
      <c r="X45" s="119"/>
      <c r="Y45" s="121"/>
      <c r="Z45" s="121"/>
      <c r="AA45" s="121"/>
      <c r="AB45" s="69"/>
      <c r="AC45" s="91"/>
    </row>
    <row r="46" spans="1:29" s="3" customFormat="1" ht="25.5" x14ac:dyDescent="0.2">
      <c r="A46" s="24" t="s">
        <v>161</v>
      </c>
      <c r="B46" s="24"/>
      <c r="C46" s="127"/>
      <c r="D46" s="126"/>
      <c r="E46" s="126"/>
      <c r="F46" s="126"/>
      <c r="G46" s="126"/>
      <c r="H46" s="68">
        <v>200</v>
      </c>
      <c r="I46" s="98"/>
      <c r="J46" s="98"/>
      <c r="K46" s="98">
        <v>200</v>
      </c>
      <c r="L46" s="98">
        <v>0</v>
      </c>
      <c r="M46" s="80">
        <v>40</v>
      </c>
      <c r="N46" s="101">
        <v>0</v>
      </c>
      <c r="O46" s="101">
        <v>0</v>
      </c>
      <c r="P46" s="101">
        <v>0</v>
      </c>
      <c r="Q46" s="101">
        <v>40</v>
      </c>
      <c r="R46" s="102">
        <v>150</v>
      </c>
      <c r="S46" s="102"/>
      <c r="T46" s="102"/>
      <c r="U46" s="102"/>
      <c r="V46" s="102">
        <v>150</v>
      </c>
      <c r="W46" s="163">
        <v>300</v>
      </c>
      <c r="X46" s="119"/>
      <c r="Y46" s="121"/>
      <c r="Z46" s="121"/>
      <c r="AA46" s="121"/>
      <c r="AB46" s="69"/>
      <c r="AC46" s="91"/>
    </row>
    <row r="47" spans="1:29" s="3" customFormat="1" x14ac:dyDescent="0.2">
      <c r="A47" s="26" t="s">
        <v>243</v>
      </c>
      <c r="B47" s="26"/>
      <c r="C47" s="126"/>
      <c r="D47" s="126">
        <v>0</v>
      </c>
      <c r="E47" s="126">
        <v>0</v>
      </c>
      <c r="F47" s="126">
        <v>0</v>
      </c>
      <c r="G47" s="126">
        <v>1650</v>
      </c>
      <c r="H47" s="70" t="s">
        <v>102</v>
      </c>
      <c r="I47" s="98"/>
      <c r="J47" s="98"/>
      <c r="K47" s="98"/>
      <c r="L47" s="98"/>
      <c r="M47" s="81" t="s">
        <v>102</v>
      </c>
      <c r="N47" s="101"/>
      <c r="O47" s="101"/>
      <c r="P47" s="101"/>
      <c r="Q47" s="101"/>
      <c r="R47" s="103" t="s">
        <v>102</v>
      </c>
      <c r="S47" s="103"/>
      <c r="T47" s="103"/>
      <c r="U47" s="103"/>
      <c r="V47" s="103"/>
      <c r="W47" s="163">
        <v>100</v>
      </c>
      <c r="X47" s="119"/>
      <c r="Y47" s="121"/>
      <c r="Z47" s="121"/>
      <c r="AA47" s="121"/>
      <c r="AB47" s="69"/>
      <c r="AC47" s="91"/>
    </row>
    <row r="48" spans="1:29" s="3" customFormat="1" ht="25.5" x14ac:dyDescent="0.2">
      <c r="A48" s="26" t="s">
        <v>251</v>
      </c>
      <c r="B48" s="26"/>
      <c r="C48" s="127"/>
      <c r="D48" s="126"/>
      <c r="E48" s="126"/>
      <c r="F48" s="126"/>
      <c r="G48" s="126"/>
      <c r="H48" s="70" t="s">
        <v>102</v>
      </c>
      <c r="I48" s="98"/>
      <c r="J48" s="98"/>
      <c r="K48" s="98"/>
      <c r="L48" s="98"/>
      <c r="M48" s="81" t="s">
        <v>102</v>
      </c>
      <c r="N48" s="101"/>
      <c r="O48" s="101"/>
      <c r="P48" s="101"/>
      <c r="Q48" s="101"/>
      <c r="R48" s="103" t="s">
        <v>102</v>
      </c>
      <c r="S48" s="103"/>
      <c r="T48" s="103"/>
      <c r="U48" s="103"/>
      <c r="V48" s="103"/>
      <c r="W48" s="163">
        <v>300</v>
      </c>
      <c r="X48" s="119"/>
      <c r="Y48" s="121"/>
      <c r="Z48" s="121"/>
      <c r="AA48" s="121"/>
      <c r="AB48" s="69"/>
      <c r="AC48" s="91"/>
    </row>
    <row r="49" spans="1:29" s="3" customFormat="1" x14ac:dyDescent="0.2">
      <c r="A49" s="24" t="s">
        <v>252</v>
      </c>
      <c r="B49" s="24"/>
      <c r="C49" s="127"/>
      <c r="D49" s="126"/>
      <c r="E49" s="126"/>
      <c r="F49" s="126"/>
      <c r="G49" s="126"/>
      <c r="H49" s="70" t="s">
        <v>102</v>
      </c>
      <c r="I49" s="98"/>
      <c r="J49" s="98"/>
      <c r="K49" s="98"/>
      <c r="L49" s="98"/>
      <c r="M49" s="81" t="s">
        <v>102</v>
      </c>
      <c r="N49" s="101"/>
      <c r="O49" s="101"/>
      <c r="P49" s="101"/>
      <c r="Q49" s="101"/>
      <c r="R49" s="103" t="s">
        <v>102</v>
      </c>
      <c r="S49" s="103"/>
      <c r="T49" s="103"/>
      <c r="U49" s="103"/>
      <c r="V49" s="103"/>
      <c r="W49" s="163" t="s">
        <v>102</v>
      </c>
      <c r="X49" s="119"/>
      <c r="Y49" s="121"/>
      <c r="Z49" s="121"/>
      <c r="AA49" s="121"/>
      <c r="AB49" s="69"/>
      <c r="AC49" s="91"/>
    </row>
    <row r="50" spans="1:29" s="3" customFormat="1" x14ac:dyDescent="0.2">
      <c r="A50" s="12" t="s">
        <v>19</v>
      </c>
      <c r="B50" s="24"/>
      <c r="C50" s="126"/>
      <c r="D50" s="126"/>
      <c r="E50" s="126"/>
      <c r="F50" s="126">
        <v>4500</v>
      </c>
      <c r="G50" s="126">
        <v>0</v>
      </c>
      <c r="H50" s="68">
        <v>2500</v>
      </c>
      <c r="I50" s="98"/>
      <c r="J50" s="98"/>
      <c r="K50" s="98">
        <v>2457.14</v>
      </c>
      <c r="L50" s="98">
        <v>42.86</v>
      </c>
      <c r="M50" s="80">
        <v>5000</v>
      </c>
      <c r="N50" s="101">
        <v>0</v>
      </c>
      <c r="O50" s="101">
        <v>0</v>
      </c>
      <c r="P50" s="101">
        <v>4619.82</v>
      </c>
      <c r="Q50" s="101">
        <v>380.18</v>
      </c>
      <c r="R50" s="102">
        <v>6000</v>
      </c>
      <c r="S50" s="102"/>
      <c r="T50" s="102"/>
      <c r="U50" s="102">
        <v>6000</v>
      </c>
      <c r="V50" s="102">
        <v>0</v>
      </c>
      <c r="W50" s="163">
        <v>6000</v>
      </c>
      <c r="X50" s="119"/>
      <c r="Y50" s="121"/>
      <c r="Z50" s="121"/>
      <c r="AA50" s="121"/>
      <c r="AB50" s="69"/>
      <c r="AC50" s="91"/>
    </row>
    <row r="51" spans="1:29" s="3" customFormat="1" ht="25.5" x14ac:dyDescent="0.2">
      <c r="A51" s="12" t="s">
        <v>20</v>
      </c>
      <c r="B51" s="24"/>
      <c r="C51" s="126"/>
      <c r="D51" s="126"/>
      <c r="E51" s="126"/>
      <c r="F51" s="126">
        <v>170.23</v>
      </c>
      <c r="G51" s="126">
        <v>829.77</v>
      </c>
      <c r="H51" s="68">
        <v>1000</v>
      </c>
      <c r="I51" s="98"/>
      <c r="J51" s="98">
        <v>333.33</v>
      </c>
      <c r="K51" s="98">
        <v>114.84</v>
      </c>
      <c r="L51" s="98">
        <v>551.83000000000004</v>
      </c>
      <c r="M51" s="80">
        <v>200</v>
      </c>
      <c r="N51" s="101">
        <v>0</v>
      </c>
      <c r="O51" s="101">
        <v>0</v>
      </c>
      <c r="P51" s="101">
        <v>200</v>
      </c>
      <c r="Q51" s="101">
        <v>0</v>
      </c>
      <c r="R51" s="102">
        <v>200</v>
      </c>
      <c r="S51" s="102"/>
      <c r="T51" s="102"/>
      <c r="U51" s="102"/>
      <c r="V51" s="102">
        <v>200</v>
      </c>
      <c r="W51" s="163">
        <v>260</v>
      </c>
      <c r="X51" s="119"/>
      <c r="Y51" s="121"/>
      <c r="Z51" s="121"/>
      <c r="AA51" s="121"/>
      <c r="AB51" s="69"/>
      <c r="AC51" s="91"/>
    </row>
    <row r="52" spans="1:29" s="3" customFormat="1" x14ac:dyDescent="0.2">
      <c r="A52" s="12" t="s">
        <v>21</v>
      </c>
      <c r="B52" s="24"/>
      <c r="C52" s="126"/>
      <c r="D52" s="126"/>
      <c r="E52" s="126"/>
      <c r="F52" s="126">
        <v>658.52</v>
      </c>
      <c r="G52" s="126">
        <v>41.48</v>
      </c>
      <c r="H52" s="70" t="s">
        <v>102</v>
      </c>
      <c r="I52" s="98"/>
      <c r="J52" s="98"/>
      <c r="K52" s="98"/>
      <c r="L52" s="98"/>
      <c r="M52" s="80">
        <v>700</v>
      </c>
      <c r="N52" s="101">
        <v>0</v>
      </c>
      <c r="O52" s="101">
        <v>0</v>
      </c>
      <c r="P52" s="101">
        <v>372.3</v>
      </c>
      <c r="Q52" s="101">
        <v>327.7</v>
      </c>
      <c r="R52" s="102">
        <v>800</v>
      </c>
      <c r="S52" s="102">
        <v>38.25</v>
      </c>
      <c r="T52" s="102"/>
      <c r="U52" s="102">
        <v>835.28</v>
      </c>
      <c r="V52" s="102">
        <v>0</v>
      </c>
      <c r="W52" s="163">
        <v>600</v>
      </c>
      <c r="X52" s="119"/>
      <c r="Y52" s="121"/>
      <c r="Z52" s="121"/>
      <c r="AA52" s="121"/>
      <c r="AB52" s="69"/>
      <c r="AC52" s="91"/>
    </row>
    <row r="53" spans="1:29" s="3" customFormat="1" x14ac:dyDescent="0.2">
      <c r="A53" s="12" t="s">
        <v>138</v>
      </c>
      <c r="B53" s="24"/>
      <c r="C53" s="127"/>
      <c r="D53" s="126"/>
      <c r="E53" s="126"/>
      <c r="F53" s="126"/>
      <c r="G53" s="126"/>
      <c r="H53" s="70" t="s">
        <v>102</v>
      </c>
      <c r="I53" s="98">
        <v>250</v>
      </c>
      <c r="J53" s="98"/>
      <c r="K53" s="98">
        <v>250</v>
      </c>
      <c r="L53" s="98">
        <v>0</v>
      </c>
      <c r="M53" s="80">
        <v>162</v>
      </c>
      <c r="N53" s="101">
        <v>0</v>
      </c>
      <c r="O53" s="101">
        <v>0</v>
      </c>
      <c r="P53" s="101">
        <v>0</v>
      </c>
      <c r="Q53" s="101">
        <v>162</v>
      </c>
      <c r="R53" s="103" t="s">
        <v>102</v>
      </c>
      <c r="S53" s="103"/>
      <c r="T53" s="103"/>
      <c r="U53" s="103"/>
      <c r="V53" s="103"/>
      <c r="W53" s="163" t="s">
        <v>102</v>
      </c>
      <c r="X53" s="119"/>
      <c r="Y53" s="121"/>
      <c r="Z53" s="121"/>
      <c r="AA53" s="121"/>
      <c r="AB53" s="69"/>
      <c r="AC53" s="91"/>
    </row>
    <row r="54" spans="1:29" s="3" customFormat="1" x14ac:dyDescent="0.2">
      <c r="A54" s="12" t="s">
        <v>22</v>
      </c>
      <c r="B54" s="24"/>
      <c r="C54" s="126"/>
      <c r="D54" s="126"/>
      <c r="E54" s="126"/>
      <c r="F54" s="126">
        <v>1198.79</v>
      </c>
      <c r="G54" s="126">
        <v>1.21</v>
      </c>
      <c r="H54" s="68">
        <v>1500</v>
      </c>
      <c r="I54" s="98"/>
      <c r="J54" s="98"/>
      <c r="K54" s="98">
        <v>1500</v>
      </c>
      <c r="L54" s="98">
        <v>0</v>
      </c>
      <c r="M54" s="80">
        <v>1500</v>
      </c>
      <c r="N54" s="101">
        <v>0</v>
      </c>
      <c r="O54" s="101">
        <v>0</v>
      </c>
      <c r="P54" s="101">
        <v>0</v>
      </c>
      <c r="Q54" s="101">
        <v>1500</v>
      </c>
      <c r="R54" s="102">
        <v>1440</v>
      </c>
      <c r="S54" s="102"/>
      <c r="T54" s="102"/>
      <c r="U54" s="102"/>
      <c r="V54" s="102">
        <v>1440</v>
      </c>
      <c r="W54" s="163">
        <v>750</v>
      </c>
      <c r="X54" s="119"/>
      <c r="Y54" s="121"/>
      <c r="Z54" s="121"/>
      <c r="AA54" s="121"/>
      <c r="AB54" s="69"/>
      <c r="AC54" s="91"/>
    </row>
    <row r="55" spans="1:29" s="3" customFormat="1" ht="38.25" x14ac:dyDescent="0.2">
      <c r="A55" s="24" t="s">
        <v>265</v>
      </c>
      <c r="B55" s="24"/>
      <c r="C55" s="127"/>
      <c r="D55" s="126"/>
      <c r="E55" s="126"/>
      <c r="F55" s="126"/>
      <c r="G55" s="126"/>
      <c r="H55" s="70" t="s">
        <v>102</v>
      </c>
      <c r="I55" s="98"/>
      <c r="J55" s="98"/>
      <c r="K55" s="98"/>
      <c r="L55" s="98"/>
      <c r="M55" s="81" t="s">
        <v>102</v>
      </c>
      <c r="N55" s="101"/>
      <c r="O55" s="101"/>
      <c r="P55" s="101"/>
      <c r="Q55" s="101"/>
      <c r="R55" s="103" t="s">
        <v>102</v>
      </c>
      <c r="S55" s="103"/>
      <c r="T55" s="103"/>
      <c r="U55" s="103"/>
      <c r="V55" s="103"/>
      <c r="W55" s="163">
        <v>300</v>
      </c>
      <c r="X55" s="119"/>
      <c r="Y55" s="121"/>
      <c r="Z55" s="121"/>
      <c r="AA55" s="121"/>
      <c r="AB55" s="69"/>
      <c r="AC55" s="91"/>
    </row>
    <row r="56" spans="1:29" s="3" customFormat="1" x14ac:dyDescent="0.2">
      <c r="A56" s="24" t="s">
        <v>193</v>
      </c>
      <c r="B56" s="24"/>
      <c r="C56" s="127"/>
      <c r="D56" s="126"/>
      <c r="E56" s="126"/>
      <c r="F56" s="126"/>
      <c r="G56" s="126"/>
      <c r="H56" s="70" t="s">
        <v>102</v>
      </c>
      <c r="I56" s="98"/>
      <c r="J56" s="98"/>
      <c r="K56" s="98"/>
      <c r="L56" s="98"/>
      <c r="M56" s="81" t="s">
        <v>102</v>
      </c>
      <c r="N56" s="101"/>
      <c r="O56" s="101"/>
      <c r="P56" s="101"/>
      <c r="Q56" s="101"/>
      <c r="R56" s="103" t="s">
        <v>102</v>
      </c>
      <c r="S56" s="103"/>
      <c r="T56" s="103"/>
      <c r="U56" s="103"/>
      <c r="V56" s="103"/>
      <c r="W56" s="163">
        <v>400</v>
      </c>
      <c r="X56" s="119"/>
      <c r="Y56" s="121"/>
      <c r="Z56" s="121"/>
      <c r="AA56" s="121"/>
      <c r="AB56" s="69"/>
      <c r="AC56" s="91"/>
    </row>
    <row r="57" spans="1:29" s="3" customFormat="1" x14ac:dyDescent="0.2">
      <c r="A57" s="24" t="s">
        <v>185</v>
      </c>
      <c r="B57" s="24"/>
      <c r="C57" s="127"/>
      <c r="D57" s="126"/>
      <c r="E57" s="126"/>
      <c r="F57" s="126"/>
      <c r="G57" s="126"/>
      <c r="H57" s="68">
        <v>400</v>
      </c>
      <c r="I57" s="98"/>
      <c r="J57" s="98"/>
      <c r="K57" s="98">
        <v>195.92</v>
      </c>
      <c r="L57" s="98">
        <v>204.08</v>
      </c>
      <c r="M57" s="81" t="s">
        <v>102</v>
      </c>
      <c r="N57" s="101">
        <v>105.47</v>
      </c>
      <c r="O57" s="101"/>
      <c r="P57" s="101">
        <v>105.47</v>
      </c>
      <c r="Q57" s="101">
        <v>0</v>
      </c>
      <c r="R57" s="102">
        <v>200</v>
      </c>
      <c r="S57" s="102"/>
      <c r="T57" s="102"/>
      <c r="U57" s="102">
        <v>200</v>
      </c>
      <c r="V57" s="102">
        <v>0</v>
      </c>
      <c r="W57" s="163">
        <v>200</v>
      </c>
      <c r="X57" s="119" t="s">
        <v>291</v>
      </c>
      <c r="Y57" s="121" t="s">
        <v>288</v>
      </c>
      <c r="Z57" s="121"/>
      <c r="AA57" s="121"/>
      <c r="AB57" s="69"/>
      <c r="AC57" s="91"/>
    </row>
    <row r="58" spans="1:29" s="3" customFormat="1" ht="38.25" x14ac:dyDescent="0.2">
      <c r="A58" s="12" t="s">
        <v>162</v>
      </c>
      <c r="B58" s="24"/>
      <c r="C58" s="126"/>
      <c r="D58" s="126"/>
      <c r="E58" s="126"/>
      <c r="F58" s="126">
        <v>7200</v>
      </c>
      <c r="G58" s="126">
        <v>0</v>
      </c>
      <c r="H58" s="68">
        <v>7850</v>
      </c>
      <c r="I58" s="98"/>
      <c r="J58" s="98"/>
      <c r="K58" s="98">
        <v>7850</v>
      </c>
      <c r="L58" s="98">
        <v>0</v>
      </c>
      <c r="M58" s="80">
        <v>8000</v>
      </c>
      <c r="N58" s="101">
        <v>0</v>
      </c>
      <c r="O58" s="101">
        <v>0</v>
      </c>
      <c r="P58" s="101">
        <v>5000</v>
      </c>
      <c r="Q58" s="101">
        <v>3000</v>
      </c>
      <c r="R58" s="102">
        <v>9000</v>
      </c>
      <c r="S58" s="102"/>
      <c r="T58" s="102"/>
      <c r="U58" s="102">
        <v>3000</v>
      </c>
      <c r="V58" s="102">
        <v>6000</v>
      </c>
      <c r="W58" s="163">
        <v>8000</v>
      </c>
      <c r="X58" s="119"/>
      <c r="Y58" s="121"/>
      <c r="Z58" s="121"/>
      <c r="AA58" s="121"/>
      <c r="AB58" s="69"/>
      <c r="AC58" s="91"/>
    </row>
    <row r="59" spans="1:29" s="3" customFormat="1" ht="25.5" x14ac:dyDescent="0.2">
      <c r="A59" s="12" t="s">
        <v>23</v>
      </c>
      <c r="B59" s="24"/>
      <c r="C59" s="126"/>
      <c r="D59" s="126">
        <v>1125</v>
      </c>
      <c r="E59" s="126"/>
      <c r="F59" s="126">
        <v>5625</v>
      </c>
      <c r="G59" s="126">
        <v>0</v>
      </c>
      <c r="H59" s="68">
        <v>4500</v>
      </c>
      <c r="I59" s="98">
        <v>1125</v>
      </c>
      <c r="J59" s="98"/>
      <c r="K59" s="98">
        <v>5625</v>
      </c>
      <c r="L59" s="98">
        <v>0</v>
      </c>
      <c r="M59" s="80">
        <v>6500</v>
      </c>
      <c r="N59" s="101">
        <v>0</v>
      </c>
      <c r="O59" s="101">
        <v>0</v>
      </c>
      <c r="P59" s="101">
        <v>6500</v>
      </c>
      <c r="Q59" s="101">
        <v>0</v>
      </c>
      <c r="R59" s="102">
        <v>9000</v>
      </c>
      <c r="S59" s="102"/>
      <c r="T59" s="102"/>
      <c r="U59" s="102">
        <v>9000</v>
      </c>
      <c r="V59" s="102">
        <v>0</v>
      </c>
      <c r="W59" s="163">
        <v>11500</v>
      </c>
      <c r="X59" s="119">
        <v>15000</v>
      </c>
      <c r="Y59" s="121" t="s">
        <v>288</v>
      </c>
      <c r="Z59" s="121"/>
      <c r="AA59" s="121"/>
      <c r="AB59" s="69"/>
      <c r="AC59" s="91"/>
    </row>
    <row r="60" spans="1:29" s="3" customFormat="1" x14ac:dyDescent="0.2">
      <c r="A60" s="12" t="s">
        <v>24</v>
      </c>
      <c r="B60" s="24"/>
      <c r="C60" s="126"/>
      <c r="D60" s="126"/>
      <c r="E60" s="126"/>
      <c r="F60" s="126">
        <v>313.5</v>
      </c>
      <c r="G60" s="126">
        <v>1686.5</v>
      </c>
      <c r="H60" s="68">
        <v>800</v>
      </c>
      <c r="I60" s="98"/>
      <c r="J60" s="98"/>
      <c r="K60" s="98">
        <v>285</v>
      </c>
      <c r="L60" s="98">
        <v>515</v>
      </c>
      <c r="M60" s="80">
        <v>360</v>
      </c>
      <c r="N60" s="101">
        <v>0</v>
      </c>
      <c r="O60" s="101">
        <v>0</v>
      </c>
      <c r="P60" s="101">
        <v>0</v>
      </c>
      <c r="Q60" s="101">
        <v>360</v>
      </c>
      <c r="R60" s="103" t="s">
        <v>102</v>
      </c>
      <c r="S60" s="103"/>
      <c r="T60" s="103"/>
      <c r="U60" s="103"/>
      <c r="V60" s="103"/>
      <c r="W60" s="163">
        <v>100</v>
      </c>
      <c r="X60" s="119"/>
      <c r="Y60" s="121"/>
      <c r="Z60" s="121"/>
      <c r="AA60" s="121"/>
      <c r="AB60" s="69"/>
      <c r="AC60" s="91"/>
    </row>
    <row r="61" spans="1:29" s="3" customFormat="1" ht="51" x14ac:dyDescent="0.2">
      <c r="A61" s="12" t="s">
        <v>223</v>
      </c>
      <c r="B61" s="24"/>
      <c r="C61" s="127"/>
      <c r="D61" s="126"/>
      <c r="E61" s="126"/>
      <c r="F61" s="126"/>
      <c r="G61" s="126"/>
      <c r="H61" s="68">
        <v>500</v>
      </c>
      <c r="I61" s="98">
        <v>0</v>
      </c>
      <c r="J61" s="98">
        <v>0</v>
      </c>
      <c r="K61" s="98">
        <v>500</v>
      </c>
      <c r="L61" s="98">
        <v>0</v>
      </c>
      <c r="M61" s="80">
        <v>320</v>
      </c>
      <c r="N61" s="101">
        <v>0</v>
      </c>
      <c r="O61" s="101">
        <v>213.31</v>
      </c>
      <c r="P61" s="101">
        <v>5.0999999999999996</v>
      </c>
      <c r="Q61" s="101">
        <v>101.59</v>
      </c>
      <c r="R61" s="103" t="s">
        <v>102</v>
      </c>
      <c r="S61" s="103"/>
      <c r="T61" s="103"/>
      <c r="U61" s="103"/>
      <c r="V61" s="103"/>
      <c r="W61" s="163" t="s">
        <v>102</v>
      </c>
      <c r="X61" s="119" t="s">
        <v>289</v>
      </c>
      <c r="Y61" s="121" t="s">
        <v>288</v>
      </c>
      <c r="Z61" s="121" t="s">
        <v>288</v>
      </c>
      <c r="AA61" s="121"/>
      <c r="AB61" s="69"/>
      <c r="AC61" s="91"/>
    </row>
    <row r="62" spans="1:29" s="3" customFormat="1" x14ac:dyDescent="0.2">
      <c r="A62" s="24" t="s">
        <v>25</v>
      </c>
      <c r="B62" s="24"/>
      <c r="C62" s="126"/>
      <c r="D62" s="126"/>
      <c r="E62" s="126"/>
      <c r="F62" s="126">
        <v>0</v>
      </c>
      <c r="G62" s="126">
        <v>800</v>
      </c>
      <c r="H62" s="68">
        <v>300</v>
      </c>
      <c r="I62" s="98"/>
      <c r="J62" s="98"/>
      <c r="K62" s="98">
        <v>207</v>
      </c>
      <c r="L62" s="98">
        <v>93</v>
      </c>
      <c r="M62" s="80">
        <v>200</v>
      </c>
      <c r="N62" s="101">
        <v>0</v>
      </c>
      <c r="O62" s="101">
        <v>0</v>
      </c>
      <c r="P62" s="101">
        <v>0</v>
      </c>
      <c r="Q62" s="101">
        <v>200</v>
      </c>
      <c r="R62" s="102">
        <v>150</v>
      </c>
      <c r="S62" s="102"/>
      <c r="T62" s="102"/>
      <c r="U62" s="102"/>
      <c r="V62" s="102">
        <v>150</v>
      </c>
      <c r="W62" s="163">
        <v>150</v>
      </c>
      <c r="X62" s="119"/>
      <c r="Y62" s="121"/>
      <c r="Z62" s="121"/>
      <c r="AA62" s="121"/>
      <c r="AB62" s="69"/>
      <c r="AC62" s="91"/>
    </row>
    <row r="63" spans="1:29" s="3" customFormat="1" x14ac:dyDescent="0.2">
      <c r="A63" s="24" t="s">
        <v>26</v>
      </c>
      <c r="B63" s="24"/>
      <c r="C63" s="126"/>
      <c r="D63" s="126"/>
      <c r="E63" s="126"/>
      <c r="F63" s="126">
        <v>149.47999999999999</v>
      </c>
      <c r="G63" s="126">
        <v>100.52</v>
      </c>
      <c r="H63" s="68">
        <v>350</v>
      </c>
      <c r="I63" s="98"/>
      <c r="J63" s="98"/>
      <c r="K63" s="98">
        <v>100.61</v>
      </c>
      <c r="L63" s="98">
        <v>249.39</v>
      </c>
      <c r="M63" s="80">
        <v>180</v>
      </c>
      <c r="N63" s="101">
        <v>0</v>
      </c>
      <c r="O63" s="101">
        <v>0</v>
      </c>
      <c r="P63" s="101">
        <v>141.51</v>
      </c>
      <c r="Q63" s="101">
        <v>38.49</v>
      </c>
      <c r="R63" s="102">
        <v>100</v>
      </c>
      <c r="S63" s="102"/>
      <c r="T63" s="102"/>
      <c r="U63" s="102">
        <v>100</v>
      </c>
      <c r="V63" s="102">
        <v>0</v>
      </c>
      <c r="W63" s="163">
        <v>100</v>
      </c>
      <c r="X63" s="119"/>
      <c r="Y63" s="121"/>
      <c r="Z63" s="121"/>
      <c r="AA63" s="121"/>
      <c r="AB63" s="69"/>
      <c r="AC63" s="91"/>
    </row>
    <row r="64" spans="1:29" s="3" customFormat="1" x14ac:dyDescent="0.2">
      <c r="A64" s="12" t="s">
        <v>27</v>
      </c>
      <c r="B64" s="24"/>
      <c r="C64" s="126"/>
      <c r="D64" s="126"/>
      <c r="E64" s="126"/>
      <c r="F64" s="126">
        <v>1665.54</v>
      </c>
      <c r="G64" s="126">
        <v>84.46</v>
      </c>
      <c r="H64" s="68">
        <v>2000</v>
      </c>
      <c r="I64" s="98"/>
      <c r="J64" s="98"/>
      <c r="K64" s="98">
        <v>1859.4</v>
      </c>
      <c r="L64" s="98">
        <v>140.6</v>
      </c>
      <c r="M64" s="80">
        <v>1575</v>
      </c>
      <c r="N64" s="101">
        <v>0</v>
      </c>
      <c r="O64" s="101">
        <v>0</v>
      </c>
      <c r="P64" s="101">
        <v>1564.53</v>
      </c>
      <c r="Q64" s="101">
        <v>10.47</v>
      </c>
      <c r="R64" s="102">
        <v>1800</v>
      </c>
      <c r="S64" s="102"/>
      <c r="T64" s="102"/>
      <c r="U64" s="102"/>
      <c r="V64" s="102">
        <v>1800</v>
      </c>
      <c r="W64" s="163">
        <v>2400</v>
      </c>
      <c r="X64" s="119"/>
      <c r="Y64" s="121"/>
      <c r="Z64" s="121"/>
      <c r="AA64" s="121"/>
      <c r="AB64" s="69"/>
      <c r="AC64" s="91"/>
    </row>
    <row r="65" spans="1:29" s="3" customFormat="1" ht="25.5" x14ac:dyDescent="0.2">
      <c r="A65" s="12" t="s">
        <v>28</v>
      </c>
      <c r="B65" s="24"/>
      <c r="C65" s="126"/>
      <c r="D65" s="126"/>
      <c r="E65" s="126">
        <v>99.99</v>
      </c>
      <c r="F65" s="126">
        <v>0</v>
      </c>
      <c r="G65" s="126">
        <v>200.01</v>
      </c>
      <c r="H65" s="68">
        <v>200</v>
      </c>
      <c r="I65" s="98"/>
      <c r="J65" s="98">
        <v>133.32</v>
      </c>
      <c r="K65" s="98">
        <v>66.680000000000007</v>
      </c>
      <c r="L65" s="98">
        <v>0</v>
      </c>
      <c r="M65" s="80">
        <v>150</v>
      </c>
      <c r="N65" s="101">
        <v>0</v>
      </c>
      <c r="O65" s="101">
        <v>0</v>
      </c>
      <c r="P65" s="101">
        <v>150</v>
      </c>
      <c r="Q65" s="101">
        <v>0</v>
      </c>
      <c r="R65" s="103" t="s">
        <v>102</v>
      </c>
      <c r="S65" s="103"/>
      <c r="T65" s="103"/>
      <c r="U65" s="103"/>
      <c r="V65" s="103"/>
      <c r="W65" s="163">
        <v>200</v>
      </c>
      <c r="X65" s="119"/>
      <c r="Y65" s="121"/>
      <c r="Z65" s="121"/>
      <c r="AA65" s="121"/>
      <c r="AB65" s="69"/>
      <c r="AC65" s="91"/>
    </row>
    <row r="66" spans="1:29" s="3" customFormat="1" ht="25.5" x14ac:dyDescent="0.2">
      <c r="A66" s="12" t="s">
        <v>29</v>
      </c>
      <c r="B66" s="24"/>
      <c r="C66" s="126"/>
      <c r="D66" s="126"/>
      <c r="E66" s="126"/>
      <c r="F66" s="126">
        <v>1009.5</v>
      </c>
      <c r="G66" s="126">
        <v>1090.5</v>
      </c>
      <c r="H66" s="68">
        <v>3000</v>
      </c>
      <c r="I66" s="98"/>
      <c r="J66" s="98"/>
      <c r="K66" s="98">
        <v>3000</v>
      </c>
      <c r="L66" s="98">
        <v>0</v>
      </c>
      <c r="M66" s="80">
        <v>1600</v>
      </c>
      <c r="N66" s="101">
        <v>0</v>
      </c>
      <c r="O66" s="101">
        <v>0</v>
      </c>
      <c r="P66" s="101">
        <v>1600</v>
      </c>
      <c r="Q66" s="101">
        <v>0</v>
      </c>
      <c r="R66" s="102">
        <v>2000</v>
      </c>
      <c r="S66" s="102"/>
      <c r="T66" s="102"/>
      <c r="U66" s="102">
        <v>452.42</v>
      </c>
      <c r="V66" s="102">
        <v>1547.58</v>
      </c>
      <c r="W66" s="163">
        <v>2000</v>
      </c>
      <c r="X66" s="119"/>
      <c r="Y66" s="121"/>
      <c r="Z66" s="121"/>
      <c r="AA66" s="121"/>
      <c r="AB66" s="69"/>
      <c r="AC66" s="91"/>
    </row>
    <row r="67" spans="1:29" s="3" customFormat="1" ht="25.5" x14ac:dyDescent="0.2">
      <c r="A67" s="12" t="s">
        <v>117</v>
      </c>
      <c r="B67" s="24"/>
      <c r="C67" s="126"/>
      <c r="D67" s="126"/>
      <c r="E67" s="126"/>
      <c r="F67" s="126">
        <v>0</v>
      </c>
      <c r="G67" s="126">
        <v>200</v>
      </c>
      <c r="H67" s="68">
        <v>200</v>
      </c>
      <c r="I67" s="98"/>
      <c r="J67" s="98"/>
      <c r="K67" s="98">
        <v>120.89</v>
      </c>
      <c r="L67" s="98">
        <v>79.11</v>
      </c>
      <c r="M67" s="80">
        <v>150</v>
      </c>
      <c r="N67" s="101">
        <v>0</v>
      </c>
      <c r="O67" s="101">
        <v>0</v>
      </c>
      <c r="P67" s="101">
        <v>0</v>
      </c>
      <c r="Q67" s="101">
        <v>150</v>
      </c>
      <c r="R67" s="102">
        <v>100</v>
      </c>
      <c r="S67" s="102"/>
      <c r="T67" s="102"/>
      <c r="U67" s="102"/>
      <c r="V67" s="102">
        <v>100</v>
      </c>
      <c r="W67" s="163">
        <v>50</v>
      </c>
      <c r="X67" s="119"/>
      <c r="Y67" s="121"/>
      <c r="Z67" s="121"/>
      <c r="AA67" s="121"/>
      <c r="AB67" s="69"/>
      <c r="AC67" s="91"/>
    </row>
    <row r="68" spans="1:29" s="3" customFormat="1" ht="25.5" x14ac:dyDescent="0.2">
      <c r="A68" s="24" t="s">
        <v>232</v>
      </c>
      <c r="B68" s="24"/>
      <c r="C68" s="126"/>
      <c r="D68" s="126">
        <v>0</v>
      </c>
      <c r="E68" s="126">
        <v>0</v>
      </c>
      <c r="F68" s="126">
        <v>500</v>
      </c>
      <c r="G68" s="126">
        <v>0</v>
      </c>
      <c r="H68" s="68">
        <v>1000</v>
      </c>
      <c r="I68" s="98">
        <v>0</v>
      </c>
      <c r="J68" s="98">
        <v>0</v>
      </c>
      <c r="K68" s="98">
        <v>853.75</v>
      </c>
      <c r="L68" s="98">
        <v>146.25</v>
      </c>
      <c r="M68" s="81" t="s">
        <v>102</v>
      </c>
      <c r="N68" s="101"/>
      <c r="O68" s="101"/>
      <c r="P68" s="101"/>
      <c r="Q68" s="101"/>
      <c r="R68" s="103" t="s">
        <v>102</v>
      </c>
      <c r="S68" s="103"/>
      <c r="T68" s="103"/>
      <c r="U68" s="103"/>
      <c r="V68" s="103"/>
      <c r="W68" s="164"/>
      <c r="X68" s="119"/>
      <c r="Y68" s="121"/>
      <c r="Z68" s="121"/>
      <c r="AA68" s="121"/>
      <c r="AB68" s="69"/>
      <c r="AC68" s="91"/>
    </row>
    <row r="69" spans="1:29" s="3" customFormat="1" x14ac:dyDescent="0.2">
      <c r="A69" s="11" t="s">
        <v>105</v>
      </c>
      <c r="B69" s="26"/>
      <c r="C69" s="126"/>
      <c r="D69" s="126"/>
      <c r="E69" s="126"/>
      <c r="F69" s="126">
        <v>27.4</v>
      </c>
      <c r="G69" s="126">
        <v>1772.6</v>
      </c>
      <c r="H69" s="68">
        <v>1500</v>
      </c>
      <c r="I69" s="98">
        <v>325</v>
      </c>
      <c r="J69" s="98"/>
      <c r="K69" s="98">
        <v>1810.47</v>
      </c>
      <c r="L69" s="98">
        <v>14.53</v>
      </c>
      <c r="M69" s="80">
        <v>800</v>
      </c>
      <c r="N69" s="101">
        <v>200</v>
      </c>
      <c r="O69" s="101">
        <v>0</v>
      </c>
      <c r="P69" s="101">
        <v>910.45</v>
      </c>
      <c r="Q69" s="101">
        <v>89.55</v>
      </c>
      <c r="R69" s="102">
        <v>2200</v>
      </c>
      <c r="S69" s="102"/>
      <c r="T69" s="102"/>
      <c r="U69" s="102">
        <v>2111.2800000000002</v>
      </c>
      <c r="V69" s="102">
        <v>88.72</v>
      </c>
      <c r="W69" s="163">
        <v>2900</v>
      </c>
      <c r="X69" s="119"/>
      <c r="Y69" s="121"/>
      <c r="Z69" s="121"/>
      <c r="AA69" s="121"/>
      <c r="AB69" s="69"/>
      <c r="AC69" s="91"/>
    </row>
    <row r="70" spans="1:29" s="3" customFormat="1" x14ac:dyDescent="0.2">
      <c r="A70" s="26" t="s">
        <v>195</v>
      </c>
      <c r="B70" s="26"/>
      <c r="C70" s="127"/>
      <c r="D70" s="126"/>
      <c r="E70" s="126"/>
      <c r="F70" s="126"/>
      <c r="G70" s="126"/>
      <c r="H70" s="70" t="s">
        <v>102</v>
      </c>
      <c r="I70" s="98"/>
      <c r="J70" s="98"/>
      <c r="K70" s="98"/>
      <c r="L70" s="98"/>
      <c r="M70" s="81" t="s">
        <v>102</v>
      </c>
      <c r="N70" s="101"/>
      <c r="O70" s="101"/>
      <c r="P70" s="101"/>
      <c r="Q70" s="101"/>
      <c r="R70" s="102">
        <v>150</v>
      </c>
      <c r="S70" s="102"/>
      <c r="T70" s="102"/>
      <c r="U70" s="102">
        <v>150</v>
      </c>
      <c r="V70" s="102">
        <v>0</v>
      </c>
      <c r="W70" s="163">
        <v>150</v>
      </c>
      <c r="X70" s="119"/>
      <c r="Y70" s="121"/>
      <c r="Z70" s="121"/>
      <c r="AA70" s="121"/>
      <c r="AB70" s="69"/>
      <c r="AC70" s="91"/>
    </row>
    <row r="71" spans="1:29" s="3" customFormat="1" ht="51" x14ac:dyDescent="0.2">
      <c r="A71" s="12" t="s">
        <v>30</v>
      </c>
      <c r="B71" s="24"/>
      <c r="C71" s="126"/>
      <c r="D71" s="126"/>
      <c r="E71" s="126"/>
      <c r="F71" s="126">
        <v>3458.93</v>
      </c>
      <c r="G71" s="126">
        <v>41.07</v>
      </c>
      <c r="H71" s="68">
        <v>3000</v>
      </c>
      <c r="I71" s="99"/>
      <c r="J71" s="99"/>
      <c r="K71" s="99">
        <v>3000</v>
      </c>
      <c r="L71" s="99">
        <v>0</v>
      </c>
      <c r="M71" s="80">
        <v>3500</v>
      </c>
      <c r="N71" s="101">
        <v>0</v>
      </c>
      <c r="O71" s="101">
        <v>0</v>
      </c>
      <c r="P71" s="101">
        <v>2799.57</v>
      </c>
      <c r="Q71" s="101">
        <v>700.43</v>
      </c>
      <c r="R71" s="102">
        <v>4000</v>
      </c>
      <c r="S71" s="102"/>
      <c r="T71" s="102"/>
      <c r="U71" s="102">
        <v>3946.01</v>
      </c>
      <c r="V71" s="102">
        <v>53.99</v>
      </c>
      <c r="W71" s="163">
        <v>3000</v>
      </c>
      <c r="X71" s="119"/>
      <c r="Y71" s="121"/>
      <c r="Z71" s="121"/>
      <c r="AA71" s="121"/>
      <c r="AB71" s="69"/>
      <c r="AC71" s="91"/>
    </row>
    <row r="72" spans="1:29" s="3" customFormat="1" x14ac:dyDescent="0.2">
      <c r="A72" s="12" t="s">
        <v>31</v>
      </c>
      <c r="B72" s="24"/>
      <c r="C72" s="126"/>
      <c r="D72" s="126">
        <v>2300</v>
      </c>
      <c r="E72" s="126"/>
      <c r="F72" s="126">
        <v>9271.59</v>
      </c>
      <c r="G72" s="126">
        <v>2228.41</v>
      </c>
      <c r="H72" s="68">
        <v>10000</v>
      </c>
      <c r="I72" s="98"/>
      <c r="J72" s="98"/>
      <c r="K72" s="98">
        <v>5162.5</v>
      </c>
      <c r="L72" s="98">
        <v>4837.5</v>
      </c>
      <c r="M72" s="80">
        <v>9000</v>
      </c>
      <c r="N72" s="101">
        <v>0</v>
      </c>
      <c r="O72" s="101">
        <v>0</v>
      </c>
      <c r="P72" s="101">
        <v>4992.63</v>
      </c>
      <c r="Q72" s="101">
        <v>4007.37</v>
      </c>
      <c r="R72" s="102">
        <v>5000</v>
      </c>
      <c r="S72" s="102"/>
      <c r="T72" s="102"/>
      <c r="U72" s="102">
        <v>3965.91</v>
      </c>
      <c r="V72" s="102">
        <v>1034.0899999999999</v>
      </c>
      <c r="W72" s="163">
        <v>3000</v>
      </c>
      <c r="X72" s="119"/>
      <c r="Y72" s="121"/>
      <c r="Z72" s="121"/>
      <c r="AA72" s="121"/>
      <c r="AB72" s="69"/>
      <c r="AC72" s="91"/>
    </row>
    <row r="73" spans="1:29" s="3" customFormat="1" ht="25.5" x14ac:dyDescent="0.2">
      <c r="A73" s="12" t="s">
        <v>32</v>
      </c>
      <c r="B73" s="24"/>
      <c r="C73" s="126"/>
      <c r="D73" s="126"/>
      <c r="E73" s="126">
        <v>266.64</v>
      </c>
      <c r="F73" s="126"/>
      <c r="G73" s="126">
        <v>133.36000000000001</v>
      </c>
      <c r="H73" s="70" t="s">
        <v>102</v>
      </c>
      <c r="I73" s="98"/>
      <c r="J73" s="98"/>
      <c r="K73" s="98"/>
      <c r="L73" s="98"/>
      <c r="M73" s="80">
        <v>180</v>
      </c>
      <c r="N73" s="101">
        <v>0</v>
      </c>
      <c r="O73" s="101">
        <v>0</v>
      </c>
      <c r="P73" s="101">
        <v>180</v>
      </c>
      <c r="Q73" s="101">
        <v>0</v>
      </c>
      <c r="R73" s="102">
        <v>100</v>
      </c>
      <c r="S73" s="102"/>
      <c r="T73" s="102"/>
      <c r="U73" s="102"/>
      <c r="V73" s="102">
        <v>100</v>
      </c>
      <c r="W73" s="163">
        <v>130</v>
      </c>
      <c r="X73" s="119"/>
      <c r="Y73" s="121"/>
      <c r="Z73" s="121"/>
      <c r="AA73" s="121"/>
      <c r="AB73" s="69"/>
      <c r="AC73" s="91"/>
    </row>
    <row r="74" spans="1:29" s="3" customFormat="1" ht="51" x14ac:dyDescent="0.2">
      <c r="A74" s="12" t="s">
        <v>190</v>
      </c>
      <c r="B74" s="24"/>
      <c r="C74" s="126"/>
      <c r="D74" s="126"/>
      <c r="E74" s="126">
        <v>733.26</v>
      </c>
      <c r="F74" s="126">
        <v>1466.74</v>
      </c>
      <c r="G74" s="126">
        <v>0</v>
      </c>
      <c r="H74" s="68">
        <v>3000</v>
      </c>
      <c r="I74" s="98"/>
      <c r="J74" s="98"/>
      <c r="K74" s="98">
        <v>3000</v>
      </c>
      <c r="L74" s="98">
        <v>0</v>
      </c>
      <c r="M74" s="80">
        <v>3500</v>
      </c>
      <c r="N74" s="101">
        <v>875</v>
      </c>
      <c r="O74" s="101">
        <v>0</v>
      </c>
      <c r="P74" s="101">
        <v>3714.95</v>
      </c>
      <c r="Q74" s="101">
        <v>660.05</v>
      </c>
      <c r="R74" s="102">
        <v>4000</v>
      </c>
      <c r="S74" s="102"/>
      <c r="T74" s="102"/>
      <c r="U74" s="102">
        <v>3105.08</v>
      </c>
      <c r="V74" s="102">
        <v>894.92</v>
      </c>
      <c r="W74" s="163">
        <v>4000</v>
      </c>
      <c r="X74" s="119"/>
      <c r="Y74" s="121"/>
      <c r="Z74" s="121" t="s">
        <v>288</v>
      </c>
      <c r="AA74" s="121"/>
      <c r="AB74" s="69"/>
      <c r="AC74" s="91"/>
    </row>
    <row r="75" spans="1:29" s="3" customFormat="1" ht="25.5" x14ac:dyDescent="0.2">
      <c r="A75" s="24" t="s">
        <v>236</v>
      </c>
      <c r="B75" s="24"/>
      <c r="C75" s="127"/>
      <c r="D75" s="126"/>
      <c r="E75" s="126"/>
      <c r="F75" s="126"/>
      <c r="G75" s="126"/>
      <c r="H75" s="70" t="s">
        <v>102</v>
      </c>
      <c r="I75" s="98"/>
      <c r="J75" s="98"/>
      <c r="K75" s="98"/>
      <c r="L75" s="98"/>
      <c r="M75" s="81" t="s">
        <v>102</v>
      </c>
      <c r="N75" s="101"/>
      <c r="O75" s="101"/>
      <c r="P75" s="101"/>
      <c r="Q75" s="101"/>
      <c r="R75" s="103" t="s">
        <v>102</v>
      </c>
      <c r="S75" s="103"/>
      <c r="T75" s="103"/>
      <c r="U75" s="103"/>
      <c r="V75" s="103"/>
      <c r="W75" s="163">
        <v>240</v>
      </c>
      <c r="X75" s="119"/>
      <c r="Y75" s="121"/>
      <c r="Z75" s="121"/>
      <c r="AA75" s="121"/>
      <c r="AB75" s="69"/>
      <c r="AC75" s="91"/>
    </row>
    <row r="76" spans="1:29" s="3" customFormat="1" ht="25.5" x14ac:dyDescent="0.2">
      <c r="A76" s="12" t="s">
        <v>33</v>
      </c>
      <c r="B76" s="24"/>
      <c r="C76" s="126"/>
      <c r="D76" s="126"/>
      <c r="E76" s="126"/>
      <c r="F76" s="126">
        <v>767.46</v>
      </c>
      <c r="G76" s="126">
        <v>182.54</v>
      </c>
      <c r="H76" s="68">
        <v>900</v>
      </c>
      <c r="I76" s="98"/>
      <c r="J76" s="98"/>
      <c r="K76" s="98">
        <v>900</v>
      </c>
      <c r="L76" s="98">
        <v>0</v>
      </c>
      <c r="M76" s="80">
        <v>1000.8</v>
      </c>
      <c r="N76" s="101">
        <v>0</v>
      </c>
      <c r="O76" s="101">
        <v>0</v>
      </c>
      <c r="P76" s="101">
        <v>856.41</v>
      </c>
      <c r="Q76" s="101">
        <v>144.38999999999999</v>
      </c>
      <c r="R76" s="102">
        <v>1200</v>
      </c>
      <c r="S76" s="102"/>
      <c r="T76" s="102"/>
      <c r="U76" s="102">
        <v>1200</v>
      </c>
      <c r="V76" s="102">
        <v>0</v>
      </c>
      <c r="W76" s="163">
        <v>900</v>
      </c>
      <c r="X76" s="119"/>
      <c r="Y76" s="121"/>
      <c r="Z76" s="121"/>
      <c r="AA76" s="121"/>
      <c r="AB76" s="69"/>
      <c r="AC76" s="91"/>
    </row>
    <row r="77" spans="1:29" s="3" customFormat="1" ht="38.25" x14ac:dyDescent="0.2">
      <c r="A77" s="12" t="s">
        <v>151</v>
      </c>
      <c r="B77" s="24"/>
      <c r="C77" s="126"/>
      <c r="D77" s="126"/>
      <c r="E77" s="126"/>
      <c r="F77" s="126">
        <v>1700</v>
      </c>
      <c r="G77" s="126">
        <v>0</v>
      </c>
      <c r="H77" s="68">
        <v>2100</v>
      </c>
      <c r="I77" s="98"/>
      <c r="J77" s="98"/>
      <c r="K77" s="98">
        <v>2100</v>
      </c>
      <c r="L77" s="98">
        <v>0</v>
      </c>
      <c r="M77" s="80">
        <v>2250</v>
      </c>
      <c r="N77" s="101">
        <v>0</v>
      </c>
      <c r="O77" s="101">
        <v>2250</v>
      </c>
      <c r="P77" s="101">
        <v>0</v>
      </c>
      <c r="Q77" s="101">
        <v>0</v>
      </c>
      <c r="R77" s="102">
        <v>2240</v>
      </c>
      <c r="S77" s="102"/>
      <c r="T77" s="102"/>
      <c r="U77" s="102">
        <v>1023</v>
      </c>
      <c r="V77" s="102">
        <v>1217</v>
      </c>
      <c r="W77" s="163">
        <v>1200</v>
      </c>
      <c r="X77" s="119"/>
      <c r="Y77" s="121"/>
      <c r="Z77" s="121"/>
      <c r="AA77" s="121"/>
      <c r="AB77" s="69"/>
      <c r="AC77" s="91"/>
    </row>
    <row r="78" spans="1:29" s="3" customFormat="1" x14ac:dyDescent="0.2">
      <c r="A78" s="12" t="s">
        <v>34</v>
      </c>
      <c r="B78" s="24"/>
      <c r="C78" s="126"/>
      <c r="D78" s="126"/>
      <c r="E78" s="126"/>
      <c r="F78" s="126">
        <v>7495.24</v>
      </c>
      <c r="G78" s="126">
        <v>4.76</v>
      </c>
      <c r="H78" s="68">
        <v>8000</v>
      </c>
      <c r="I78" s="98"/>
      <c r="J78" s="98"/>
      <c r="K78" s="98">
        <v>8000</v>
      </c>
      <c r="L78" s="98">
        <v>0</v>
      </c>
      <c r="M78" s="80">
        <v>7500</v>
      </c>
      <c r="N78" s="101">
        <v>0</v>
      </c>
      <c r="O78" s="101">
        <v>0</v>
      </c>
      <c r="P78" s="101">
        <v>7495.22</v>
      </c>
      <c r="Q78" s="101">
        <v>4.78</v>
      </c>
      <c r="R78" s="102">
        <v>8500</v>
      </c>
      <c r="S78" s="102">
        <v>1700</v>
      </c>
      <c r="T78" s="102"/>
      <c r="U78" s="102">
        <v>10200</v>
      </c>
      <c r="V78" s="102">
        <v>0</v>
      </c>
      <c r="W78" s="163">
        <v>8500</v>
      </c>
      <c r="X78" s="119"/>
      <c r="Y78" s="121"/>
      <c r="Z78" s="121"/>
      <c r="AA78" s="121"/>
      <c r="AB78" s="69"/>
      <c r="AC78" s="91"/>
    </row>
    <row r="79" spans="1:29" s="3" customFormat="1" x14ac:dyDescent="0.2">
      <c r="A79" s="24" t="s">
        <v>246</v>
      </c>
      <c r="B79" s="24"/>
      <c r="C79" s="127"/>
      <c r="D79" s="126"/>
      <c r="E79" s="126"/>
      <c r="F79" s="126"/>
      <c r="G79" s="126"/>
      <c r="H79" s="70" t="s">
        <v>102</v>
      </c>
      <c r="I79" s="98"/>
      <c r="J79" s="98"/>
      <c r="K79" s="98"/>
      <c r="L79" s="98"/>
      <c r="M79" s="81" t="s">
        <v>102</v>
      </c>
      <c r="N79" s="101"/>
      <c r="O79" s="101"/>
      <c r="P79" s="101"/>
      <c r="Q79" s="101"/>
      <c r="R79" s="103" t="s">
        <v>102</v>
      </c>
      <c r="S79" s="103"/>
      <c r="T79" s="103"/>
      <c r="U79" s="103"/>
      <c r="V79" s="103"/>
      <c r="W79" s="163">
        <v>350</v>
      </c>
      <c r="X79" s="119"/>
      <c r="Y79" s="121"/>
      <c r="Z79" s="121"/>
      <c r="AA79" s="121"/>
      <c r="AB79" s="69"/>
      <c r="AC79" s="91"/>
    </row>
    <row r="80" spans="1:29" s="3" customFormat="1" x14ac:dyDescent="0.2">
      <c r="A80" s="12" t="s">
        <v>35</v>
      </c>
      <c r="B80" s="24"/>
      <c r="C80" s="126"/>
      <c r="D80" s="126"/>
      <c r="E80" s="126"/>
      <c r="F80" s="126">
        <v>1294.48</v>
      </c>
      <c r="G80" s="126">
        <v>1905.52</v>
      </c>
      <c r="H80" s="68">
        <v>2800</v>
      </c>
      <c r="I80" s="98"/>
      <c r="J80" s="98"/>
      <c r="K80" s="98">
        <v>1678.09</v>
      </c>
      <c r="L80" s="98">
        <v>1121.9100000000001</v>
      </c>
      <c r="M80" s="80">
        <v>810</v>
      </c>
      <c r="N80" s="101">
        <v>0</v>
      </c>
      <c r="O80" s="101">
        <v>0</v>
      </c>
      <c r="P80" s="101">
        <v>0</v>
      </c>
      <c r="Q80" s="101">
        <v>810</v>
      </c>
      <c r="R80" s="102">
        <v>880</v>
      </c>
      <c r="S80" s="102"/>
      <c r="T80" s="102">
        <v>293.3</v>
      </c>
      <c r="U80" s="102">
        <v>184.8</v>
      </c>
      <c r="V80" s="102">
        <v>401.9</v>
      </c>
      <c r="W80" s="163">
        <v>440</v>
      </c>
      <c r="X80" s="119"/>
      <c r="Y80" s="121"/>
      <c r="Z80" s="121"/>
      <c r="AA80" s="121"/>
      <c r="AB80" s="69"/>
      <c r="AC80" s="91"/>
    </row>
    <row r="81" spans="1:29" s="3" customFormat="1" x14ac:dyDescent="0.2">
      <c r="A81" s="24" t="s">
        <v>207</v>
      </c>
      <c r="B81" s="24"/>
      <c r="C81" s="127"/>
      <c r="D81" s="126"/>
      <c r="E81" s="126"/>
      <c r="F81" s="126"/>
      <c r="G81" s="126"/>
      <c r="H81" s="70" t="s">
        <v>102</v>
      </c>
      <c r="I81" s="98">
        <v>500</v>
      </c>
      <c r="J81" s="98"/>
      <c r="K81" s="98">
        <v>500</v>
      </c>
      <c r="L81" s="98">
        <v>0</v>
      </c>
      <c r="M81" s="81" t="s">
        <v>102</v>
      </c>
      <c r="N81" s="101">
        <v>500</v>
      </c>
      <c r="O81" s="101">
        <v>0</v>
      </c>
      <c r="P81" s="101">
        <v>342</v>
      </c>
      <c r="Q81" s="101">
        <v>158</v>
      </c>
      <c r="R81" s="102">
        <v>300</v>
      </c>
      <c r="S81" s="102">
        <v>75</v>
      </c>
      <c r="T81" s="102"/>
      <c r="U81" s="102">
        <v>375</v>
      </c>
      <c r="V81" s="102">
        <v>0</v>
      </c>
      <c r="W81" s="163">
        <v>390</v>
      </c>
      <c r="X81" s="119"/>
      <c r="Y81" s="121"/>
      <c r="Z81" s="121"/>
      <c r="AA81" s="121"/>
      <c r="AB81" s="69"/>
      <c r="AC81" s="91"/>
    </row>
    <row r="82" spans="1:29" s="3" customFormat="1" ht="38.25" x14ac:dyDescent="0.2">
      <c r="A82" s="24" t="s">
        <v>170</v>
      </c>
      <c r="B82" s="24"/>
      <c r="C82" s="127"/>
      <c r="D82" s="126"/>
      <c r="E82" s="126"/>
      <c r="F82" s="126"/>
      <c r="G82" s="126"/>
      <c r="H82" s="70" t="s">
        <v>102</v>
      </c>
      <c r="I82" s="98"/>
      <c r="J82" s="98"/>
      <c r="K82" s="98"/>
      <c r="L82" s="98"/>
      <c r="M82" s="80">
        <v>1250.0999999999999</v>
      </c>
      <c r="N82" s="101">
        <v>0</v>
      </c>
      <c r="O82" s="101">
        <v>0</v>
      </c>
      <c r="P82" s="101">
        <v>1189.76</v>
      </c>
      <c r="Q82" s="101">
        <v>60.34</v>
      </c>
      <c r="R82" s="102">
        <v>1250</v>
      </c>
      <c r="S82" s="102"/>
      <c r="T82" s="102"/>
      <c r="U82" s="102">
        <v>1250.33</v>
      </c>
      <c r="V82" s="102">
        <v>-0.33</v>
      </c>
      <c r="W82" s="163">
        <v>1500</v>
      </c>
      <c r="X82" s="119"/>
      <c r="Y82" s="121"/>
      <c r="Z82" s="121"/>
      <c r="AA82" s="121"/>
      <c r="AB82" s="69"/>
      <c r="AC82" s="91"/>
    </row>
    <row r="83" spans="1:29" s="3" customFormat="1" x14ac:dyDescent="0.2">
      <c r="A83" s="12" t="s">
        <v>36</v>
      </c>
      <c r="B83" s="24"/>
      <c r="C83" s="126"/>
      <c r="D83" s="126"/>
      <c r="E83" s="126"/>
      <c r="F83" s="126">
        <v>12500</v>
      </c>
      <c r="G83" s="126">
        <v>0</v>
      </c>
      <c r="H83" s="68">
        <v>14500</v>
      </c>
      <c r="I83" s="98">
        <v>1142.55</v>
      </c>
      <c r="J83" s="98"/>
      <c r="K83" s="98">
        <v>15642.55</v>
      </c>
      <c r="L83" s="98">
        <v>0</v>
      </c>
      <c r="M83" s="80">
        <v>16500</v>
      </c>
      <c r="N83" s="101">
        <v>0</v>
      </c>
      <c r="O83" s="101">
        <v>0</v>
      </c>
      <c r="P83" s="101">
        <v>15624.89</v>
      </c>
      <c r="Q83" s="101">
        <v>875.11</v>
      </c>
      <c r="R83" s="102">
        <v>9600</v>
      </c>
      <c r="S83" s="102"/>
      <c r="T83" s="102"/>
      <c r="U83" s="102">
        <v>9575</v>
      </c>
      <c r="V83" s="102">
        <v>25</v>
      </c>
      <c r="W83" s="163">
        <v>0</v>
      </c>
      <c r="X83" s="119"/>
      <c r="Y83" s="121"/>
      <c r="Z83" s="121"/>
      <c r="AA83" s="121"/>
      <c r="AB83" s="69"/>
      <c r="AC83" s="91"/>
    </row>
    <row r="84" spans="1:29" s="3" customFormat="1" x14ac:dyDescent="0.2">
      <c r="A84" s="12" t="s">
        <v>224</v>
      </c>
      <c r="B84" s="24"/>
      <c r="C84" s="126"/>
      <c r="D84" s="126">
        <v>0</v>
      </c>
      <c r="E84" s="126">
        <v>0</v>
      </c>
      <c r="F84" s="126">
        <v>275</v>
      </c>
      <c r="G84" s="126">
        <v>25</v>
      </c>
      <c r="H84" s="68">
        <v>200</v>
      </c>
      <c r="I84" s="98">
        <v>0</v>
      </c>
      <c r="J84" s="98">
        <v>0</v>
      </c>
      <c r="K84" s="98">
        <v>200</v>
      </c>
      <c r="L84" s="98">
        <v>0</v>
      </c>
      <c r="M84" s="80">
        <v>180</v>
      </c>
      <c r="N84" s="101">
        <v>0</v>
      </c>
      <c r="O84" s="101">
        <v>0</v>
      </c>
      <c r="P84" s="101">
        <v>0</v>
      </c>
      <c r="Q84" s="101">
        <v>180</v>
      </c>
      <c r="R84" s="103" t="s">
        <v>102</v>
      </c>
      <c r="S84" s="103"/>
      <c r="T84" s="103"/>
      <c r="U84" s="103"/>
      <c r="V84" s="103"/>
      <c r="W84" s="164">
        <v>0</v>
      </c>
      <c r="X84" s="119"/>
      <c r="Y84" s="121"/>
      <c r="Z84" s="121"/>
      <c r="AA84" s="121"/>
      <c r="AB84" s="69"/>
      <c r="AC84" s="91"/>
    </row>
    <row r="85" spans="1:29" s="3" customFormat="1" ht="25.5" x14ac:dyDescent="0.2">
      <c r="A85" s="24" t="s">
        <v>196</v>
      </c>
      <c r="B85" s="24"/>
      <c r="C85" s="127"/>
      <c r="D85" s="126"/>
      <c r="E85" s="126"/>
      <c r="F85" s="126"/>
      <c r="G85" s="126"/>
      <c r="H85" s="70" t="s">
        <v>102</v>
      </c>
      <c r="I85" s="98"/>
      <c r="J85" s="98"/>
      <c r="K85" s="98"/>
      <c r="L85" s="98"/>
      <c r="M85" s="81" t="s">
        <v>102</v>
      </c>
      <c r="N85" s="101"/>
      <c r="O85" s="101"/>
      <c r="P85" s="101"/>
      <c r="Q85" s="101"/>
      <c r="R85" s="102">
        <v>750</v>
      </c>
      <c r="S85" s="102"/>
      <c r="T85" s="102"/>
      <c r="U85" s="102">
        <v>500</v>
      </c>
      <c r="V85" s="102">
        <v>250</v>
      </c>
      <c r="W85" s="163">
        <v>850</v>
      </c>
      <c r="X85" s="119"/>
      <c r="Y85" s="121"/>
      <c r="Z85" s="121" t="s">
        <v>288</v>
      </c>
      <c r="AA85" s="121"/>
      <c r="AB85" s="69"/>
      <c r="AC85" s="91"/>
    </row>
    <row r="86" spans="1:29" s="3" customFormat="1" ht="29.25" customHeight="1" x14ac:dyDescent="0.2">
      <c r="A86" s="24" t="s">
        <v>253</v>
      </c>
      <c r="B86" s="24"/>
      <c r="C86" s="127"/>
      <c r="D86" s="126">
        <v>0</v>
      </c>
      <c r="E86" s="126">
        <v>0</v>
      </c>
      <c r="F86" s="126">
        <v>239.55</v>
      </c>
      <c r="G86" s="126">
        <v>60.45</v>
      </c>
      <c r="H86" s="70" t="s">
        <v>102</v>
      </c>
      <c r="I86" s="98"/>
      <c r="J86" s="98"/>
      <c r="K86" s="98"/>
      <c r="L86" s="98"/>
      <c r="M86" s="81" t="s">
        <v>102</v>
      </c>
      <c r="N86" s="101"/>
      <c r="O86" s="101"/>
      <c r="P86" s="101"/>
      <c r="Q86" s="101"/>
      <c r="R86" s="103" t="s">
        <v>102</v>
      </c>
      <c r="S86" s="103"/>
      <c r="T86" s="103"/>
      <c r="U86" s="103"/>
      <c r="V86" s="103"/>
      <c r="W86" s="164">
        <v>200</v>
      </c>
      <c r="X86" s="119"/>
      <c r="Y86" s="121"/>
      <c r="Z86" s="121"/>
      <c r="AA86" s="121"/>
      <c r="AB86" s="69"/>
      <c r="AC86" s="91"/>
    </row>
    <row r="87" spans="1:29" s="3" customFormat="1" x14ac:dyDescent="0.2">
      <c r="A87" s="12" t="s">
        <v>37</v>
      </c>
      <c r="B87" s="24"/>
      <c r="C87" s="126"/>
      <c r="D87" s="126"/>
      <c r="E87" s="126"/>
      <c r="F87" s="126">
        <v>14500</v>
      </c>
      <c r="G87" s="126">
        <v>0</v>
      </c>
      <c r="H87" s="68">
        <v>14500</v>
      </c>
      <c r="I87" s="98">
        <v>3625</v>
      </c>
      <c r="J87" s="98"/>
      <c r="K87" s="98">
        <v>18119.150000000001</v>
      </c>
      <c r="L87" s="98">
        <v>5.85</v>
      </c>
      <c r="M87" s="80">
        <v>15600</v>
      </c>
      <c r="N87" s="101">
        <v>3900</v>
      </c>
      <c r="O87" s="101">
        <v>0</v>
      </c>
      <c r="P87" s="101">
        <v>19500</v>
      </c>
      <c r="Q87" s="101">
        <v>0</v>
      </c>
      <c r="R87" s="102">
        <v>15000</v>
      </c>
      <c r="S87" s="102">
        <v>1000</v>
      </c>
      <c r="T87" s="102"/>
      <c r="U87" s="102">
        <v>16000</v>
      </c>
      <c r="V87" s="102">
        <v>0</v>
      </c>
      <c r="W87" s="163">
        <v>15000</v>
      </c>
      <c r="X87" s="119"/>
      <c r="Y87" s="121"/>
      <c r="Z87" s="121"/>
      <c r="AA87" s="121"/>
      <c r="AB87" s="69"/>
      <c r="AC87" s="91"/>
    </row>
    <row r="88" spans="1:29" s="3" customFormat="1" x14ac:dyDescent="0.2">
      <c r="A88" s="24" t="s">
        <v>239</v>
      </c>
      <c r="B88" s="24"/>
      <c r="C88" s="127"/>
      <c r="D88" s="126"/>
      <c r="E88" s="126"/>
      <c r="F88" s="126"/>
      <c r="G88" s="126"/>
      <c r="H88" s="70" t="s">
        <v>102</v>
      </c>
      <c r="I88" s="98"/>
      <c r="J88" s="98"/>
      <c r="K88" s="98"/>
      <c r="L88" s="98"/>
      <c r="M88" s="81" t="s">
        <v>102</v>
      </c>
      <c r="N88" s="101"/>
      <c r="O88" s="101"/>
      <c r="P88" s="101"/>
      <c r="Q88" s="101"/>
      <c r="R88" s="103" t="s">
        <v>102</v>
      </c>
      <c r="S88" s="103"/>
      <c r="T88" s="103"/>
      <c r="U88" s="103"/>
      <c r="V88" s="103"/>
      <c r="W88" s="164">
        <v>500</v>
      </c>
      <c r="X88" s="119"/>
      <c r="Y88" s="121"/>
      <c r="Z88" s="121"/>
      <c r="AA88" s="121"/>
      <c r="AB88" s="69"/>
      <c r="AC88" s="91"/>
    </row>
    <row r="89" spans="1:29" s="3" customFormat="1" ht="25.5" x14ac:dyDescent="0.2">
      <c r="A89" s="12" t="s">
        <v>38</v>
      </c>
      <c r="B89" s="24"/>
      <c r="C89" s="126"/>
      <c r="D89" s="126"/>
      <c r="E89" s="126"/>
      <c r="F89" s="126">
        <v>0</v>
      </c>
      <c r="G89" s="126">
        <v>550</v>
      </c>
      <c r="H89" s="68">
        <v>200</v>
      </c>
      <c r="I89" s="98"/>
      <c r="J89" s="98"/>
      <c r="K89" s="98">
        <v>104.07</v>
      </c>
      <c r="L89" s="98">
        <v>95.93</v>
      </c>
      <c r="M89" s="81" t="s">
        <v>102</v>
      </c>
      <c r="N89" s="101"/>
      <c r="O89" s="101"/>
      <c r="P89" s="101"/>
      <c r="Q89" s="101"/>
      <c r="R89" s="102">
        <v>100</v>
      </c>
      <c r="S89" s="102"/>
      <c r="T89" s="102">
        <v>33.33</v>
      </c>
      <c r="U89" s="102">
        <v>0</v>
      </c>
      <c r="V89" s="102">
        <v>66.67</v>
      </c>
      <c r="W89" s="163">
        <v>100</v>
      </c>
      <c r="X89" s="119"/>
      <c r="Y89" s="121"/>
      <c r="Z89" s="121"/>
      <c r="AA89" s="121"/>
      <c r="AB89" s="69"/>
      <c r="AC89" s="91"/>
    </row>
    <row r="90" spans="1:29" s="3" customFormat="1" x14ac:dyDescent="0.2">
      <c r="A90" s="12" t="s">
        <v>205</v>
      </c>
      <c r="B90" s="24"/>
      <c r="C90" s="127"/>
      <c r="D90" s="126"/>
      <c r="E90" s="126"/>
      <c r="F90" s="126"/>
      <c r="G90" s="126"/>
      <c r="H90" s="70" t="s">
        <v>102</v>
      </c>
      <c r="I90" s="98"/>
      <c r="J90" s="98"/>
      <c r="K90" s="98"/>
      <c r="L90" s="98"/>
      <c r="M90" s="81" t="s">
        <v>102</v>
      </c>
      <c r="N90" s="101"/>
      <c r="O90" s="101"/>
      <c r="P90" s="101"/>
      <c r="Q90" s="101"/>
      <c r="R90" s="102">
        <v>750</v>
      </c>
      <c r="S90" s="102"/>
      <c r="T90" s="102"/>
      <c r="U90" s="102">
        <v>391.8</v>
      </c>
      <c r="V90" s="102">
        <v>358.2</v>
      </c>
      <c r="W90" s="163">
        <v>800</v>
      </c>
      <c r="X90" s="119"/>
      <c r="Y90" s="121"/>
      <c r="Z90" s="121"/>
      <c r="AA90" s="121"/>
      <c r="AB90" s="69"/>
      <c r="AC90" s="91"/>
    </row>
    <row r="91" spans="1:29" s="3" customFormat="1" x14ac:dyDescent="0.2">
      <c r="A91" s="24" t="s">
        <v>263</v>
      </c>
      <c r="B91" s="24"/>
      <c r="C91" s="127"/>
      <c r="D91" s="126"/>
      <c r="E91" s="126"/>
      <c r="F91" s="126"/>
      <c r="G91" s="126"/>
      <c r="H91" s="70" t="s">
        <v>102</v>
      </c>
      <c r="I91" s="98"/>
      <c r="J91" s="98"/>
      <c r="K91" s="98"/>
      <c r="L91" s="98"/>
      <c r="M91" s="81" t="s">
        <v>102</v>
      </c>
      <c r="N91" s="101"/>
      <c r="O91" s="101"/>
      <c r="P91" s="101"/>
      <c r="Q91" s="101"/>
      <c r="R91" s="103" t="s">
        <v>102</v>
      </c>
      <c r="S91" s="103"/>
      <c r="T91" s="103"/>
      <c r="U91" s="103"/>
      <c r="V91" s="103"/>
      <c r="W91" s="164">
        <v>200</v>
      </c>
      <c r="X91" s="119"/>
      <c r="Y91" s="121"/>
      <c r="Z91" s="121"/>
      <c r="AA91" s="121"/>
      <c r="AB91" s="69"/>
      <c r="AC91" s="91"/>
    </row>
    <row r="92" spans="1:29" s="3" customFormat="1" ht="25.5" x14ac:dyDescent="0.2">
      <c r="A92" s="12" t="s">
        <v>39</v>
      </c>
      <c r="B92" s="24"/>
      <c r="C92" s="126"/>
      <c r="D92" s="126"/>
      <c r="E92" s="126"/>
      <c r="F92" s="126">
        <v>2500</v>
      </c>
      <c r="G92" s="126">
        <v>0</v>
      </c>
      <c r="H92" s="68">
        <v>3000</v>
      </c>
      <c r="I92" s="98"/>
      <c r="J92" s="98"/>
      <c r="K92" s="98">
        <v>2993.71</v>
      </c>
      <c r="L92" s="98">
        <v>6.29</v>
      </c>
      <c r="M92" s="80">
        <v>3000</v>
      </c>
      <c r="N92" s="101">
        <v>0</v>
      </c>
      <c r="O92" s="101">
        <v>0</v>
      </c>
      <c r="P92" s="101">
        <v>3000</v>
      </c>
      <c r="Q92" s="101">
        <v>0</v>
      </c>
      <c r="R92" s="102">
        <v>3000</v>
      </c>
      <c r="S92" s="102"/>
      <c r="T92" s="102"/>
      <c r="U92" s="102">
        <v>3000</v>
      </c>
      <c r="V92" s="102">
        <v>0</v>
      </c>
      <c r="W92" s="163">
        <v>3000</v>
      </c>
      <c r="X92" s="119"/>
      <c r="Y92" s="121"/>
      <c r="Z92" s="121"/>
      <c r="AA92" s="121"/>
      <c r="AB92" s="69"/>
      <c r="AC92" s="91"/>
    </row>
    <row r="93" spans="1:29" s="3" customFormat="1" x14ac:dyDescent="0.2">
      <c r="A93" s="12" t="s">
        <v>40</v>
      </c>
      <c r="B93" s="24"/>
      <c r="C93" s="126"/>
      <c r="D93" s="126">
        <v>500</v>
      </c>
      <c r="E93" s="126"/>
      <c r="F93" s="126">
        <v>14999.99</v>
      </c>
      <c r="G93" s="126">
        <v>0.01</v>
      </c>
      <c r="H93" s="68">
        <v>14500</v>
      </c>
      <c r="I93" s="98">
        <v>3625</v>
      </c>
      <c r="J93" s="98"/>
      <c r="K93" s="98">
        <v>18125</v>
      </c>
      <c r="L93" s="98">
        <v>0</v>
      </c>
      <c r="M93" s="80">
        <v>16500</v>
      </c>
      <c r="N93" s="101">
        <v>3712</v>
      </c>
      <c r="O93" s="101">
        <v>0</v>
      </c>
      <c r="P93" s="101">
        <v>20212</v>
      </c>
      <c r="Q93" s="101">
        <v>0</v>
      </c>
      <c r="R93" s="102">
        <v>15000</v>
      </c>
      <c r="S93" s="102"/>
      <c r="T93" s="102"/>
      <c r="U93" s="102">
        <v>16000</v>
      </c>
      <c r="V93" s="102">
        <v>0</v>
      </c>
      <c r="W93" s="163">
        <v>15000</v>
      </c>
      <c r="X93" s="119"/>
      <c r="Y93" s="121"/>
      <c r="Z93" s="121"/>
      <c r="AA93" s="121"/>
      <c r="AB93" s="69"/>
      <c r="AC93" s="91"/>
    </row>
    <row r="94" spans="1:29" s="3" customFormat="1" ht="25.5" x14ac:dyDescent="0.2">
      <c r="A94" s="24" t="s">
        <v>169</v>
      </c>
      <c r="B94" s="24"/>
      <c r="C94" s="127"/>
      <c r="D94" s="126"/>
      <c r="E94" s="126"/>
      <c r="F94" s="126"/>
      <c r="G94" s="126"/>
      <c r="H94" s="70" t="s">
        <v>102</v>
      </c>
      <c r="I94" s="98"/>
      <c r="J94" s="98"/>
      <c r="K94" s="98"/>
      <c r="L94" s="98"/>
      <c r="M94" s="80">
        <v>500</v>
      </c>
      <c r="N94" s="101">
        <v>0</v>
      </c>
      <c r="O94" s="101">
        <v>0</v>
      </c>
      <c r="P94" s="101">
        <v>500</v>
      </c>
      <c r="Q94" s="101">
        <v>0</v>
      </c>
      <c r="R94" s="102">
        <v>600</v>
      </c>
      <c r="S94" s="102"/>
      <c r="T94" s="102"/>
      <c r="U94" s="102">
        <v>600</v>
      </c>
      <c r="V94" s="102">
        <v>0</v>
      </c>
      <c r="W94" s="163">
        <v>600</v>
      </c>
      <c r="X94" s="119"/>
      <c r="Y94" s="121"/>
      <c r="Z94" s="121"/>
      <c r="AA94" s="121"/>
      <c r="AB94" s="69"/>
      <c r="AC94" s="91"/>
    </row>
    <row r="95" spans="1:29" s="3" customFormat="1" x14ac:dyDescent="0.2">
      <c r="A95" s="12" t="s">
        <v>41</v>
      </c>
      <c r="B95" s="24"/>
      <c r="C95" s="126"/>
      <c r="D95" s="126"/>
      <c r="E95" s="126"/>
      <c r="F95" s="126">
        <v>6000</v>
      </c>
      <c r="G95" s="126">
        <v>0</v>
      </c>
      <c r="H95" s="68">
        <v>7000</v>
      </c>
      <c r="I95" s="98">
        <v>1000</v>
      </c>
      <c r="J95" s="98"/>
      <c r="K95" s="98">
        <v>8000</v>
      </c>
      <c r="L95" s="98">
        <v>0</v>
      </c>
      <c r="M95" s="80">
        <v>6525</v>
      </c>
      <c r="N95" s="101">
        <v>0</v>
      </c>
      <c r="O95" s="101">
        <v>0</v>
      </c>
      <c r="P95" s="101">
        <v>6525</v>
      </c>
      <c r="Q95" s="101">
        <v>0</v>
      </c>
      <c r="R95" s="102">
        <v>5600</v>
      </c>
      <c r="S95" s="102"/>
      <c r="T95" s="102"/>
      <c r="U95" s="102">
        <v>5600</v>
      </c>
      <c r="V95" s="102">
        <v>0</v>
      </c>
      <c r="W95" s="163">
        <v>6000</v>
      </c>
      <c r="X95" s="119"/>
      <c r="Y95" s="121"/>
      <c r="Z95" s="121"/>
      <c r="AA95" s="121"/>
      <c r="AB95" s="69"/>
      <c r="AC95" s="91"/>
    </row>
    <row r="96" spans="1:29" s="3" customFormat="1" ht="25.5" x14ac:dyDescent="0.2">
      <c r="A96" s="24" t="s">
        <v>228</v>
      </c>
      <c r="B96" s="24"/>
      <c r="C96" s="126"/>
      <c r="D96" s="126">
        <v>0</v>
      </c>
      <c r="E96" s="126">
        <v>166.65</v>
      </c>
      <c r="F96" s="126">
        <v>69.58</v>
      </c>
      <c r="G96" s="126">
        <v>263.77</v>
      </c>
      <c r="H96" s="68">
        <v>600</v>
      </c>
      <c r="I96" s="98">
        <v>0</v>
      </c>
      <c r="J96" s="98">
        <v>200</v>
      </c>
      <c r="K96" s="98">
        <v>0</v>
      </c>
      <c r="L96" s="98">
        <v>400</v>
      </c>
      <c r="M96" s="81" t="s">
        <v>102</v>
      </c>
      <c r="N96" s="101"/>
      <c r="O96" s="101"/>
      <c r="P96" s="101"/>
      <c r="Q96" s="101"/>
      <c r="R96" s="103" t="s">
        <v>102</v>
      </c>
      <c r="S96" s="103"/>
      <c r="T96" s="103"/>
      <c r="U96" s="103"/>
      <c r="V96" s="103"/>
      <c r="W96" s="164">
        <v>0</v>
      </c>
      <c r="X96" s="119"/>
      <c r="Y96" s="121"/>
      <c r="Z96" s="121"/>
      <c r="AA96" s="121"/>
      <c r="AB96" s="69"/>
      <c r="AC96" s="91"/>
    </row>
    <row r="97" spans="1:29" s="3" customFormat="1" x14ac:dyDescent="0.2">
      <c r="A97" s="24" t="s">
        <v>192</v>
      </c>
      <c r="B97" s="24"/>
      <c r="C97" s="126"/>
      <c r="D97" s="126"/>
      <c r="E97" s="126">
        <v>79.989999999999995</v>
      </c>
      <c r="F97" s="126">
        <v>8</v>
      </c>
      <c r="G97" s="126">
        <v>152.01</v>
      </c>
      <c r="H97" s="70" t="s">
        <v>102</v>
      </c>
      <c r="I97" s="98"/>
      <c r="J97" s="98"/>
      <c r="K97" s="98"/>
      <c r="L97" s="98"/>
      <c r="M97" s="81" t="s">
        <v>102</v>
      </c>
      <c r="N97" s="101"/>
      <c r="O97" s="101"/>
      <c r="P97" s="101"/>
      <c r="Q97" s="101"/>
      <c r="R97" s="102">
        <v>100</v>
      </c>
      <c r="S97" s="102"/>
      <c r="T97" s="102"/>
      <c r="U97" s="102"/>
      <c r="V97" s="102">
        <v>100</v>
      </c>
      <c r="W97" s="163">
        <v>100</v>
      </c>
      <c r="X97" s="119"/>
      <c r="Y97" s="121"/>
      <c r="Z97" s="121"/>
      <c r="AA97" s="121"/>
      <c r="AB97" s="69"/>
      <c r="AC97" s="91"/>
    </row>
    <row r="98" spans="1:29" s="3" customFormat="1" ht="25.5" x14ac:dyDescent="0.2">
      <c r="A98" s="12" t="s">
        <v>42</v>
      </c>
      <c r="B98" s="24"/>
      <c r="C98" s="126"/>
      <c r="D98" s="126"/>
      <c r="E98" s="126"/>
      <c r="F98" s="126">
        <v>1940</v>
      </c>
      <c r="G98" s="126">
        <v>-40</v>
      </c>
      <c r="H98" s="68">
        <v>2200</v>
      </c>
      <c r="I98" s="98"/>
      <c r="J98" s="98"/>
      <c r="K98" s="98">
        <v>2107.5500000000002</v>
      </c>
      <c r="L98" s="98">
        <v>92.45</v>
      </c>
      <c r="M98" s="80">
        <v>1620</v>
      </c>
      <c r="N98" s="101">
        <v>0</v>
      </c>
      <c r="O98" s="101">
        <v>0</v>
      </c>
      <c r="P98" s="101">
        <v>1620</v>
      </c>
      <c r="Q98" s="101">
        <v>0</v>
      </c>
      <c r="R98" s="102">
        <v>2000</v>
      </c>
      <c r="S98" s="102"/>
      <c r="T98" s="102"/>
      <c r="U98" s="102"/>
      <c r="V98" s="102">
        <v>2000</v>
      </c>
      <c r="W98" s="163">
        <v>2500</v>
      </c>
      <c r="X98" s="119"/>
      <c r="Y98" s="121"/>
      <c r="Z98" s="121"/>
      <c r="AA98" s="121"/>
      <c r="AB98" s="69"/>
      <c r="AC98" s="91"/>
    </row>
    <row r="99" spans="1:29" s="3" customFormat="1" x14ac:dyDescent="0.2">
      <c r="A99" s="12" t="s">
        <v>43</v>
      </c>
      <c r="B99" s="24"/>
      <c r="C99" s="126"/>
      <c r="D99" s="126"/>
      <c r="E99" s="126"/>
      <c r="F99" s="126">
        <v>5000</v>
      </c>
      <c r="G99" s="126">
        <v>0</v>
      </c>
      <c r="H99" s="68">
        <v>5000</v>
      </c>
      <c r="I99" s="98"/>
      <c r="J99" s="98"/>
      <c r="K99" s="98">
        <v>5000</v>
      </c>
      <c r="L99" s="98">
        <v>0</v>
      </c>
      <c r="M99" s="80">
        <v>5000</v>
      </c>
      <c r="N99" s="101">
        <v>0</v>
      </c>
      <c r="O99" s="101">
        <v>0</v>
      </c>
      <c r="P99" s="101">
        <v>5000</v>
      </c>
      <c r="Q99" s="101">
        <v>0</v>
      </c>
      <c r="R99" s="102">
        <v>5000</v>
      </c>
      <c r="S99" s="102"/>
      <c r="T99" s="102"/>
      <c r="U99" s="102">
        <v>5000</v>
      </c>
      <c r="V99" s="102">
        <v>0</v>
      </c>
      <c r="W99" s="163">
        <v>5000</v>
      </c>
      <c r="X99" s="119">
        <v>5000</v>
      </c>
      <c r="Y99" s="121" t="s">
        <v>288</v>
      </c>
      <c r="Z99" s="121" t="s">
        <v>288</v>
      </c>
      <c r="AA99" s="121"/>
      <c r="AB99" s="69"/>
      <c r="AC99" s="91"/>
    </row>
    <row r="100" spans="1:29" s="3" customFormat="1" ht="38.25" x14ac:dyDescent="0.2">
      <c r="A100" s="24" t="s">
        <v>167</v>
      </c>
      <c r="B100" s="24"/>
      <c r="C100" s="127"/>
      <c r="D100" s="126"/>
      <c r="E100" s="126"/>
      <c r="F100" s="126"/>
      <c r="G100" s="126"/>
      <c r="H100" s="70" t="s">
        <v>102</v>
      </c>
      <c r="I100" s="98"/>
      <c r="J100" s="98"/>
      <c r="K100" s="98"/>
      <c r="L100" s="98"/>
      <c r="M100" s="81" t="s">
        <v>102</v>
      </c>
      <c r="N100" s="101"/>
      <c r="O100" s="101"/>
      <c r="P100" s="101"/>
      <c r="Q100" s="101"/>
      <c r="R100" s="102">
        <v>500</v>
      </c>
      <c r="S100" s="102">
        <v>125</v>
      </c>
      <c r="T100" s="102"/>
      <c r="U100" s="102">
        <v>625</v>
      </c>
      <c r="V100" s="102">
        <v>0</v>
      </c>
      <c r="W100" s="163">
        <v>500</v>
      </c>
      <c r="X100" s="119"/>
      <c r="Y100" s="121"/>
      <c r="Z100" s="121"/>
      <c r="AA100" s="121"/>
      <c r="AB100" s="69"/>
      <c r="AC100" s="91"/>
    </row>
    <row r="101" spans="1:29" s="3" customFormat="1" x14ac:dyDescent="0.2">
      <c r="A101" s="24" t="s">
        <v>203</v>
      </c>
      <c r="B101" s="24"/>
      <c r="C101" s="127"/>
      <c r="D101" s="126"/>
      <c r="E101" s="126"/>
      <c r="F101" s="126"/>
      <c r="G101" s="126"/>
      <c r="H101" s="70" t="s">
        <v>102</v>
      </c>
      <c r="I101" s="98"/>
      <c r="J101" s="98"/>
      <c r="K101" s="98"/>
      <c r="L101" s="98"/>
      <c r="M101" s="81" t="s">
        <v>102</v>
      </c>
      <c r="N101" s="101"/>
      <c r="O101" s="101"/>
      <c r="P101" s="101"/>
      <c r="Q101" s="101"/>
      <c r="R101" s="102">
        <v>500</v>
      </c>
      <c r="S101" s="102"/>
      <c r="T101" s="102"/>
      <c r="U101" s="102">
        <v>7</v>
      </c>
      <c r="V101" s="102">
        <v>493</v>
      </c>
      <c r="W101" s="163">
        <v>650</v>
      </c>
      <c r="X101" s="119"/>
      <c r="Y101" s="121"/>
      <c r="Z101" s="121"/>
      <c r="AA101" s="121"/>
      <c r="AB101" s="69"/>
      <c r="AC101" s="91"/>
    </row>
    <row r="102" spans="1:29" s="3" customFormat="1" x14ac:dyDescent="0.2">
      <c r="A102" s="12" t="s">
        <v>44</v>
      </c>
      <c r="B102" s="24"/>
      <c r="C102" s="126"/>
      <c r="D102" s="126"/>
      <c r="E102" s="126"/>
      <c r="F102" s="126">
        <v>1243.69</v>
      </c>
      <c r="G102" s="126">
        <v>56.31</v>
      </c>
      <c r="H102" s="68">
        <v>2200</v>
      </c>
      <c r="I102" s="98"/>
      <c r="J102" s="98"/>
      <c r="K102" s="98">
        <v>2200</v>
      </c>
      <c r="L102" s="98">
        <v>0</v>
      </c>
      <c r="M102" s="80">
        <v>2200</v>
      </c>
      <c r="N102" s="101">
        <v>0</v>
      </c>
      <c r="O102" s="101">
        <v>0</v>
      </c>
      <c r="P102" s="101">
        <v>0</v>
      </c>
      <c r="Q102" s="101">
        <v>2200</v>
      </c>
      <c r="R102" s="102">
        <v>2500</v>
      </c>
      <c r="S102" s="102"/>
      <c r="T102" s="102"/>
      <c r="U102" s="102">
        <v>1130.23</v>
      </c>
      <c r="V102" s="102">
        <v>1369.77</v>
      </c>
      <c r="W102" s="163">
        <v>2200</v>
      </c>
      <c r="X102" s="119"/>
      <c r="Y102" s="121"/>
      <c r="Z102" s="121"/>
      <c r="AA102" s="121"/>
      <c r="AB102" s="69"/>
      <c r="AC102" s="91"/>
    </row>
    <row r="103" spans="1:29" s="3" customFormat="1" ht="51" x14ac:dyDescent="0.2">
      <c r="A103" s="12" t="s">
        <v>163</v>
      </c>
      <c r="B103" s="24"/>
      <c r="C103" s="126"/>
      <c r="D103" s="126"/>
      <c r="E103" s="126"/>
      <c r="F103" s="126">
        <v>0</v>
      </c>
      <c r="G103" s="126">
        <v>600</v>
      </c>
      <c r="H103" s="68">
        <v>400</v>
      </c>
      <c r="I103" s="98"/>
      <c r="J103" s="98"/>
      <c r="K103" s="98">
        <v>0</v>
      </c>
      <c r="L103" s="98">
        <v>400</v>
      </c>
      <c r="M103" s="80">
        <v>250</v>
      </c>
      <c r="N103" s="101">
        <v>0</v>
      </c>
      <c r="O103" s="101">
        <v>0</v>
      </c>
      <c r="P103" s="101">
        <v>250</v>
      </c>
      <c r="Q103" s="101">
        <v>0</v>
      </c>
      <c r="R103" s="102">
        <v>100</v>
      </c>
      <c r="S103" s="102"/>
      <c r="T103" s="102"/>
      <c r="U103" s="102">
        <v>100</v>
      </c>
      <c r="V103" s="102">
        <v>0</v>
      </c>
      <c r="W103" s="163">
        <v>0</v>
      </c>
      <c r="X103" s="119">
        <v>500</v>
      </c>
      <c r="Y103" s="121" t="s">
        <v>288</v>
      </c>
      <c r="Z103" s="121"/>
      <c r="AA103" s="121"/>
      <c r="AB103" s="69"/>
      <c r="AC103" s="91"/>
    </row>
    <row r="104" spans="1:29" s="3" customFormat="1" ht="25.5" x14ac:dyDescent="0.2">
      <c r="A104" s="24" t="s">
        <v>270</v>
      </c>
      <c r="B104" s="24"/>
      <c r="C104" s="127"/>
      <c r="D104" s="126"/>
      <c r="E104" s="126"/>
      <c r="F104" s="126"/>
      <c r="G104" s="126"/>
      <c r="H104" s="70" t="s">
        <v>102</v>
      </c>
      <c r="I104" s="98"/>
      <c r="J104" s="98"/>
      <c r="K104" s="98"/>
      <c r="L104" s="98"/>
      <c r="M104" s="81" t="s">
        <v>102</v>
      </c>
      <c r="N104" s="101"/>
      <c r="O104" s="101"/>
      <c r="P104" s="101"/>
      <c r="Q104" s="101"/>
      <c r="R104" s="103" t="s">
        <v>102</v>
      </c>
      <c r="S104" s="103"/>
      <c r="T104" s="103"/>
      <c r="U104" s="103"/>
      <c r="V104" s="103"/>
      <c r="W104" s="164">
        <v>0</v>
      </c>
      <c r="X104" s="119"/>
      <c r="Y104" s="121"/>
      <c r="Z104" s="121"/>
      <c r="AA104" s="121"/>
      <c r="AB104" s="69"/>
      <c r="AC104" s="91"/>
    </row>
    <row r="105" spans="1:29" s="3" customFormat="1" ht="25.5" x14ac:dyDescent="0.2">
      <c r="A105" s="12" t="s">
        <v>225</v>
      </c>
      <c r="B105" s="24"/>
      <c r="C105" s="126"/>
      <c r="D105" s="126">
        <v>0</v>
      </c>
      <c r="E105" s="126">
        <v>0</v>
      </c>
      <c r="F105" s="126">
        <v>265</v>
      </c>
      <c r="G105" s="126">
        <v>235</v>
      </c>
      <c r="H105" s="68">
        <v>500</v>
      </c>
      <c r="I105" s="98">
        <v>0</v>
      </c>
      <c r="J105" s="98">
        <v>0</v>
      </c>
      <c r="K105" s="98">
        <v>369.22</v>
      </c>
      <c r="L105" s="98">
        <v>130.78</v>
      </c>
      <c r="M105" s="80">
        <v>265</v>
      </c>
      <c r="N105" s="101">
        <v>0</v>
      </c>
      <c r="O105" s="101">
        <v>0</v>
      </c>
      <c r="P105" s="101">
        <v>0</v>
      </c>
      <c r="Q105" s="101">
        <v>265</v>
      </c>
      <c r="R105" s="103" t="s">
        <v>102</v>
      </c>
      <c r="S105" s="103"/>
      <c r="T105" s="103"/>
      <c r="U105" s="103"/>
      <c r="V105" s="103"/>
      <c r="W105" s="164">
        <v>100</v>
      </c>
      <c r="X105" s="119"/>
      <c r="Y105" s="121"/>
      <c r="Z105" s="121"/>
      <c r="AA105" s="121"/>
      <c r="AB105" s="69"/>
      <c r="AC105" s="91"/>
    </row>
    <row r="106" spans="1:29" s="3" customFormat="1" x14ac:dyDescent="0.2">
      <c r="A106" s="12" t="s">
        <v>45</v>
      </c>
      <c r="B106" s="24"/>
      <c r="C106" s="126"/>
      <c r="D106" s="126"/>
      <c r="E106" s="126"/>
      <c r="F106" s="126">
        <v>2178.46</v>
      </c>
      <c r="G106" s="126">
        <v>21.54</v>
      </c>
      <c r="H106" s="68">
        <v>2200</v>
      </c>
      <c r="I106" s="98">
        <v>50</v>
      </c>
      <c r="J106" s="98"/>
      <c r="K106" s="98">
        <v>2231.37</v>
      </c>
      <c r="L106" s="98">
        <v>18.63</v>
      </c>
      <c r="M106" s="80">
        <v>2475</v>
      </c>
      <c r="N106" s="101">
        <v>0</v>
      </c>
      <c r="O106" s="101">
        <v>0</v>
      </c>
      <c r="P106" s="101">
        <v>1158.29</v>
      </c>
      <c r="Q106" s="101">
        <v>1316.71</v>
      </c>
      <c r="R106" s="102">
        <v>200</v>
      </c>
      <c r="S106" s="102"/>
      <c r="T106" s="102"/>
      <c r="U106" s="102"/>
      <c r="V106" s="102">
        <v>200</v>
      </c>
      <c r="W106" s="163">
        <v>800</v>
      </c>
      <c r="X106" s="119"/>
      <c r="Y106" s="121"/>
      <c r="Z106" s="121"/>
      <c r="AA106" s="121"/>
      <c r="AB106" s="69"/>
      <c r="AC106" s="91"/>
    </row>
    <row r="107" spans="1:29" s="3" customFormat="1" ht="25.5" x14ac:dyDescent="0.2">
      <c r="A107" s="24" t="s">
        <v>257</v>
      </c>
      <c r="B107" s="24"/>
      <c r="C107" s="127"/>
      <c r="D107" s="126"/>
      <c r="E107" s="126"/>
      <c r="F107" s="126"/>
      <c r="G107" s="126"/>
      <c r="H107" s="70" t="s">
        <v>102</v>
      </c>
      <c r="I107" s="98"/>
      <c r="J107" s="98"/>
      <c r="K107" s="98"/>
      <c r="L107" s="98"/>
      <c r="M107" s="81" t="s">
        <v>102</v>
      </c>
      <c r="N107" s="101"/>
      <c r="O107" s="101"/>
      <c r="P107" s="101"/>
      <c r="Q107" s="101"/>
      <c r="R107" s="103" t="s">
        <v>102</v>
      </c>
      <c r="S107" s="103"/>
      <c r="T107" s="103"/>
      <c r="U107" s="103"/>
      <c r="V107" s="103"/>
      <c r="W107" s="164">
        <v>600</v>
      </c>
      <c r="X107" s="119"/>
      <c r="Y107" s="121"/>
      <c r="Z107" s="121"/>
      <c r="AA107" s="121"/>
      <c r="AB107" s="69"/>
      <c r="AC107" s="91"/>
    </row>
    <row r="108" spans="1:29" s="3" customFormat="1" ht="38.25" x14ac:dyDescent="0.2">
      <c r="A108" s="24" t="s">
        <v>262</v>
      </c>
      <c r="B108" s="24"/>
      <c r="C108" s="126"/>
      <c r="D108" s="126"/>
      <c r="E108" s="126">
        <v>266.64</v>
      </c>
      <c r="F108" s="126">
        <v>533.36</v>
      </c>
      <c r="G108" s="126">
        <v>0</v>
      </c>
      <c r="H108" s="68">
        <v>1100</v>
      </c>
      <c r="I108" s="98"/>
      <c r="J108" s="98"/>
      <c r="K108" s="98">
        <v>1100</v>
      </c>
      <c r="L108" s="98">
        <v>0</v>
      </c>
      <c r="M108" s="80">
        <v>1025</v>
      </c>
      <c r="N108" s="101">
        <v>0</v>
      </c>
      <c r="O108" s="101">
        <v>0</v>
      </c>
      <c r="P108" s="101">
        <v>872.47</v>
      </c>
      <c r="Q108" s="101">
        <v>152.53</v>
      </c>
      <c r="R108" s="102">
        <v>1025</v>
      </c>
      <c r="S108" s="102"/>
      <c r="T108" s="102"/>
      <c r="U108" s="102" t="s">
        <v>274</v>
      </c>
      <c r="V108" s="102"/>
      <c r="W108" s="163">
        <v>1025</v>
      </c>
      <c r="X108" s="119"/>
      <c r="Y108" s="121"/>
      <c r="Z108" s="121"/>
      <c r="AA108" s="121"/>
      <c r="AB108" s="69"/>
      <c r="AC108" s="91"/>
    </row>
    <row r="109" spans="1:29" s="3" customFormat="1" ht="25.5" x14ac:dyDescent="0.2">
      <c r="A109" s="12" t="s">
        <v>46</v>
      </c>
      <c r="B109" s="24"/>
      <c r="C109" s="126"/>
      <c r="D109" s="126"/>
      <c r="E109" s="126"/>
      <c r="F109" s="126">
        <v>1600</v>
      </c>
      <c r="G109" s="126">
        <v>0</v>
      </c>
      <c r="H109" s="68">
        <v>2100</v>
      </c>
      <c r="I109" s="98"/>
      <c r="J109" s="98"/>
      <c r="K109" s="98">
        <v>2100</v>
      </c>
      <c r="L109" s="98">
        <v>0</v>
      </c>
      <c r="M109" s="80">
        <v>3000</v>
      </c>
      <c r="N109" s="101">
        <v>0</v>
      </c>
      <c r="O109" s="101">
        <v>0</v>
      </c>
      <c r="P109" s="101">
        <v>3000</v>
      </c>
      <c r="Q109" s="101">
        <v>0</v>
      </c>
      <c r="R109" s="102">
        <v>6000</v>
      </c>
      <c r="S109" s="102"/>
      <c r="T109" s="102"/>
      <c r="U109" s="102">
        <v>6000</v>
      </c>
      <c r="V109" s="102">
        <v>0</v>
      </c>
      <c r="W109" s="163">
        <v>7800</v>
      </c>
      <c r="X109" s="119"/>
      <c r="Y109" s="121"/>
      <c r="Z109" s="121"/>
      <c r="AA109" s="121"/>
      <c r="AB109" s="69"/>
      <c r="AC109" s="91"/>
    </row>
    <row r="110" spans="1:29" s="3" customFormat="1" ht="25.5" x14ac:dyDescent="0.2">
      <c r="A110" s="24" t="s">
        <v>181</v>
      </c>
      <c r="B110" s="24"/>
      <c r="C110" s="126"/>
      <c r="D110" s="126"/>
      <c r="E110" s="126">
        <v>99.99</v>
      </c>
      <c r="F110" s="126">
        <v>0</v>
      </c>
      <c r="G110" s="126">
        <v>200.01</v>
      </c>
      <c r="H110" s="70" t="s">
        <v>102</v>
      </c>
      <c r="I110" s="98"/>
      <c r="J110" s="98"/>
      <c r="K110" s="98"/>
      <c r="L110" s="98"/>
      <c r="M110" s="81" t="s">
        <v>102</v>
      </c>
      <c r="N110" s="101"/>
      <c r="O110" s="101"/>
      <c r="P110" s="101"/>
      <c r="Q110" s="101"/>
      <c r="R110" s="103" t="s">
        <v>102</v>
      </c>
      <c r="S110" s="103"/>
      <c r="T110" s="103"/>
      <c r="U110" s="103"/>
      <c r="V110" s="103"/>
      <c r="W110" s="164">
        <v>200</v>
      </c>
      <c r="X110" s="119"/>
      <c r="Y110" s="121"/>
      <c r="Z110" s="121"/>
      <c r="AA110" s="121"/>
      <c r="AB110" s="69"/>
      <c r="AC110" s="91"/>
    </row>
    <row r="111" spans="1:29" s="3" customFormat="1" x14ac:dyDescent="0.2">
      <c r="A111" s="12" t="s">
        <v>47</v>
      </c>
      <c r="B111" s="24"/>
      <c r="C111" s="126"/>
      <c r="D111" s="126">
        <v>462.5</v>
      </c>
      <c r="E111" s="126"/>
      <c r="F111" s="126">
        <v>2430.08</v>
      </c>
      <c r="G111" s="126">
        <v>-117.58</v>
      </c>
      <c r="H111" s="68">
        <v>2300</v>
      </c>
      <c r="I111" s="98"/>
      <c r="J111" s="98"/>
      <c r="K111" s="98">
        <v>2300</v>
      </c>
      <c r="L111" s="98">
        <v>0</v>
      </c>
      <c r="M111" s="80">
        <v>3150</v>
      </c>
      <c r="N111" s="101">
        <v>0</v>
      </c>
      <c r="O111" s="101">
        <v>0</v>
      </c>
      <c r="P111" s="101">
        <v>3150</v>
      </c>
      <c r="Q111" s="101">
        <v>0</v>
      </c>
      <c r="R111" s="102">
        <v>4000</v>
      </c>
      <c r="S111" s="102"/>
      <c r="T111" s="102"/>
      <c r="U111" s="102">
        <v>3797.84</v>
      </c>
      <c r="V111" s="102">
        <v>202.16</v>
      </c>
      <c r="W111" s="163">
        <v>4000</v>
      </c>
      <c r="X111" s="119"/>
      <c r="Y111" s="121"/>
      <c r="Z111" s="121"/>
      <c r="AA111" s="121"/>
      <c r="AB111" s="69"/>
      <c r="AC111" s="91"/>
    </row>
    <row r="112" spans="1:29" s="3" customFormat="1" x14ac:dyDescent="0.2">
      <c r="A112" s="11" t="s">
        <v>106</v>
      </c>
      <c r="B112" s="26"/>
      <c r="C112" s="126"/>
      <c r="D112" s="126"/>
      <c r="E112" s="126"/>
      <c r="F112" s="126">
        <v>928.81</v>
      </c>
      <c r="G112" s="126">
        <v>21.19</v>
      </c>
      <c r="H112" s="68">
        <v>1000</v>
      </c>
      <c r="I112" s="98"/>
      <c r="J112" s="98"/>
      <c r="K112" s="98">
        <v>1000</v>
      </c>
      <c r="L112" s="98">
        <v>0</v>
      </c>
      <c r="M112" s="80">
        <v>720</v>
      </c>
      <c r="N112" s="101">
        <v>180</v>
      </c>
      <c r="O112" s="101">
        <v>239.97</v>
      </c>
      <c r="P112" s="101">
        <v>637.54999999999995</v>
      </c>
      <c r="Q112" s="101">
        <v>22.48</v>
      </c>
      <c r="R112" s="102">
        <v>1000</v>
      </c>
      <c r="S112" s="102"/>
      <c r="T112" s="102"/>
      <c r="U112" s="102">
        <v>1000</v>
      </c>
      <c r="V112" s="102">
        <v>0</v>
      </c>
      <c r="W112" s="163" t="s">
        <v>280</v>
      </c>
      <c r="X112" s="119"/>
      <c r="Y112" s="121"/>
      <c r="Z112" s="121"/>
      <c r="AA112" s="121"/>
      <c r="AB112" s="69"/>
      <c r="AC112" s="91"/>
    </row>
    <row r="113" spans="1:29" s="3" customFormat="1" ht="25.5" x14ac:dyDescent="0.2">
      <c r="A113" s="26" t="s">
        <v>141</v>
      </c>
      <c r="B113" s="26"/>
      <c r="C113" s="126"/>
      <c r="D113" s="126"/>
      <c r="E113" s="126"/>
      <c r="F113" s="126">
        <v>100</v>
      </c>
      <c r="G113" s="126">
        <v>0</v>
      </c>
      <c r="H113" s="68">
        <v>200</v>
      </c>
      <c r="I113" s="98">
        <v>50</v>
      </c>
      <c r="J113" s="98"/>
      <c r="K113" s="98">
        <v>200</v>
      </c>
      <c r="L113" s="98">
        <v>50</v>
      </c>
      <c r="M113" s="80">
        <v>200</v>
      </c>
      <c r="N113" s="101">
        <v>50</v>
      </c>
      <c r="O113" s="101">
        <v>0</v>
      </c>
      <c r="P113" s="101">
        <v>250</v>
      </c>
      <c r="Q113" s="101">
        <v>0</v>
      </c>
      <c r="R113" s="102">
        <v>260</v>
      </c>
      <c r="S113" s="102"/>
      <c r="T113" s="102"/>
      <c r="U113" s="102">
        <v>260</v>
      </c>
      <c r="V113" s="102">
        <v>0</v>
      </c>
      <c r="W113" s="163">
        <v>500</v>
      </c>
      <c r="X113" s="119"/>
      <c r="Y113" s="121"/>
      <c r="Z113" s="121"/>
      <c r="AA113" s="121"/>
      <c r="AB113" s="69"/>
      <c r="AC113" s="91"/>
    </row>
    <row r="114" spans="1:29" s="3" customFormat="1" ht="25.5" x14ac:dyDescent="0.2">
      <c r="A114" s="12" t="s">
        <v>48</v>
      </c>
      <c r="B114" s="24"/>
      <c r="C114" s="126"/>
      <c r="D114" s="126"/>
      <c r="E114" s="126"/>
      <c r="F114" s="126">
        <v>4900</v>
      </c>
      <c r="G114" s="126">
        <v>0</v>
      </c>
      <c r="H114" s="68">
        <v>4000</v>
      </c>
      <c r="I114" s="98"/>
      <c r="J114" s="98"/>
      <c r="K114" s="98">
        <v>3571.81</v>
      </c>
      <c r="L114" s="98">
        <v>428.19</v>
      </c>
      <c r="M114" s="80">
        <v>4000</v>
      </c>
      <c r="N114" s="101">
        <v>0</v>
      </c>
      <c r="O114" s="101">
        <v>0</v>
      </c>
      <c r="P114" s="101">
        <v>3992</v>
      </c>
      <c r="Q114" s="101">
        <v>8</v>
      </c>
      <c r="R114" s="102">
        <v>3500</v>
      </c>
      <c r="S114" s="102"/>
      <c r="T114" s="102"/>
      <c r="U114" s="102">
        <v>3600</v>
      </c>
      <c r="V114" s="102">
        <v>0</v>
      </c>
      <c r="W114" s="163">
        <v>4500</v>
      </c>
      <c r="X114" s="119"/>
      <c r="Y114" s="121"/>
      <c r="Z114" s="121"/>
      <c r="AA114" s="121"/>
      <c r="AB114" s="69"/>
      <c r="AC114" s="91"/>
    </row>
    <row r="115" spans="1:29" s="3" customFormat="1" ht="25.5" x14ac:dyDescent="0.2">
      <c r="A115" s="12" t="s">
        <v>49</v>
      </c>
      <c r="B115" s="24"/>
      <c r="C115" s="126"/>
      <c r="D115" s="126"/>
      <c r="E115" s="126"/>
      <c r="F115" s="126">
        <v>1827.5</v>
      </c>
      <c r="G115" s="126">
        <v>422.5</v>
      </c>
      <c r="H115" s="68">
        <v>2250</v>
      </c>
      <c r="I115" s="98"/>
      <c r="J115" s="98"/>
      <c r="K115" s="98">
        <v>2175</v>
      </c>
      <c r="L115" s="98">
        <v>75</v>
      </c>
      <c r="M115" s="80">
        <v>1800</v>
      </c>
      <c r="N115" s="101">
        <v>0</v>
      </c>
      <c r="O115" s="101">
        <v>0</v>
      </c>
      <c r="P115" s="101">
        <v>1800</v>
      </c>
      <c r="Q115" s="101">
        <v>0</v>
      </c>
      <c r="R115" s="102">
        <v>1440</v>
      </c>
      <c r="S115" s="102"/>
      <c r="T115" s="102"/>
      <c r="U115" s="102">
        <v>1440</v>
      </c>
      <c r="V115" s="102">
        <v>0</v>
      </c>
      <c r="W115" s="163">
        <v>1800</v>
      </c>
      <c r="X115" s="119"/>
      <c r="Y115" s="121"/>
      <c r="Z115" s="121"/>
      <c r="AA115" s="121"/>
      <c r="AB115" s="69"/>
      <c r="AC115" s="91"/>
    </row>
    <row r="116" spans="1:29" s="3" customFormat="1" ht="25.5" x14ac:dyDescent="0.2">
      <c r="A116" s="24" t="s">
        <v>268</v>
      </c>
      <c r="B116" s="24"/>
      <c r="C116" s="127"/>
      <c r="D116" s="126"/>
      <c r="E116" s="126"/>
      <c r="F116" s="126"/>
      <c r="G116" s="126"/>
      <c r="H116" s="70" t="s">
        <v>102</v>
      </c>
      <c r="I116" s="98"/>
      <c r="J116" s="98"/>
      <c r="K116" s="98"/>
      <c r="L116" s="98"/>
      <c r="M116" s="81" t="s">
        <v>102</v>
      </c>
      <c r="N116" s="101"/>
      <c r="O116" s="101"/>
      <c r="P116" s="101"/>
      <c r="Q116" s="101"/>
      <c r="R116" s="103" t="s">
        <v>102</v>
      </c>
      <c r="S116" s="103"/>
      <c r="T116" s="103"/>
      <c r="U116" s="103"/>
      <c r="V116" s="103"/>
      <c r="W116" s="164">
        <v>400</v>
      </c>
      <c r="X116" s="119"/>
      <c r="Y116" s="121"/>
      <c r="Z116" s="121"/>
      <c r="AA116" s="121"/>
      <c r="AB116" s="69"/>
      <c r="AC116" s="91"/>
    </row>
    <row r="117" spans="1:29" s="3" customFormat="1" ht="25.5" x14ac:dyDescent="0.2">
      <c r="A117" s="24" t="s">
        <v>123</v>
      </c>
      <c r="B117" s="24"/>
      <c r="C117" s="126"/>
      <c r="D117" s="126">
        <v>162.5</v>
      </c>
      <c r="E117" s="126">
        <v>216.65</v>
      </c>
      <c r="F117" s="126">
        <v>403.42</v>
      </c>
      <c r="G117" s="126">
        <v>192.44</v>
      </c>
      <c r="H117" s="68">
        <v>600</v>
      </c>
      <c r="I117" s="98">
        <v>150</v>
      </c>
      <c r="J117" s="98"/>
      <c r="K117" s="98">
        <v>750</v>
      </c>
      <c r="L117" s="98">
        <v>0</v>
      </c>
      <c r="M117" s="80">
        <v>600</v>
      </c>
      <c r="N117" s="101">
        <v>0</v>
      </c>
      <c r="O117" s="101">
        <v>0</v>
      </c>
      <c r="P117" s="101">
        <v>546.38</v>
      </c>
      <c r="Q117" s="101">
        <v>53.62</v>
      </c>
      <c r="R117" s="102">
        <v>950</v>
      </c>
      <c r="S117" s="102"/>
      <c r="T117" s="102"/>
      <c r="U117" s="102">
        <v>950</v>
      </c>
      <c r="V117" s="102">
        <v>0</v>
      </c>
      <c r="W117" s="163">
        <v>1000</v>
      </c>
      <c r="X117" s="119">
        <v>1200</v>
      </c>
      <c r="Y117" s="121" t="s">
        <v>288</v>
      </c>
      <c r="Z117" s="121"/>
      <c r="AA117" s="121"/>
      <c r="AB117" s="69"/>
      <c r="AC117" s="91"/>
    </row>
    <row r="118" spans="1:29" s="3" customFormat="1" x14ac:dyDescent="0.2">
      <c r="A118" s="24" t="s">
        <v>50</v>
      </c>
      <c r="B118" s="24"/>
      <c r="C118" s="126"/>
      <c r="D118" s="126"/>
      <c r="E118" s="126"/>
      <c r="F118" s="126">
        <v>1558.67</v>
      </c>
      <c r="G118" s="126">
        <v>141.33000000000001</v>
      </c>
      <c r="H118" s="68">
        <v>1700</v>
      </c>
      <c r="I118" s="98">
        <v>200</v>
      </c>
      <c r="J118" s="98"/>
      <c r="K118" s="98">
        <v>1815.22</v>
      </c>
      <c r="L118" s="98">
        <v>84.78</v>
      </c>
      <c r="M118" s="80">
        <v>1800</v>
      </c>
      <c r="N118" s="101">
        <v>0</v>
      </c>
      <c r="O118" s="101">
        <v>0</v>
      </c>
      <c r="P118" s="101">
        <v>1800</v>
      </c>
      <c r="Q118" s="101">
        <v>0</v>
      </c>
      <c r="R118" s="102">
        <v>2000</v>
      </c>
      <c r="S118" s="102"/>
      <c r="T118" s="102"/>
      <c r="U118" s="102">
        <v>1991.25</v>
      </c>
      <c r="V118" s="102">
        <v>8.75</v>
      </c>
      <c r="W118" s="163">
        <v>2000</v>
      </c>
      <c r="X118" s="119"/>
      <c r="Y118" s="121"/>
      <c r="Z118" s="121"/>
      <c r="AA118" s="121"/>
      <c r="AB118" s="69"/>
      <c r="AC118" s="91"/>
    </row>
    <row r="119" spans="1:29" s="3" customFormat="1" ht="38.25" x14ac:dyDescent="0.2">
      <c r="A119" s="24" t="s">
        <v>250</v>
      </c>
      <c r="B119" s="24"/>
      <c r="C119" s="127"/>
      <c r="D119" s="126"/>
      <c r="E119" s="126"/>
      <c r="F119" s="126"/>
      <c r="G119" s="126"/>
      <c r="H119" s="70" t="s">
        <v>102</v>
      </c>
      <c r="I119" s="98"/>
      <c r="J119" s="98"/>
      <c r="K119" s="98"/>
      <c r="L119" s="98"/>
      <c r="M119" s="81" t="s">
        <v>102</v>
      </c>
      <c r="N119" s="101"/>
      <c r="O119" s="101"/>
      <c r="P119" s="101"/>
      <c r="Q119" s="101"/>
      <c r="R119" s="103" t="s">
        <v>102</v>
      </c>
      <c r="S119" s="103"/>
      <c r="T119" s="103"/>
      <c r="U119" s="103"/>
      <c r="V119" s="103"/>
      <c r="W119" s="164">
        <v>0</v>
      </c>
      <c r="X119" s="119"/>
      <c r="Y119" s="121"/>
      <c r="Z119" s="121"/>
      <c r="AA119" s="121"/>
      <c r="AB119" s="69"/>
      <c r="AC119" s="91"/>
    </row>
    <row r="120" spans="1:29" s="3" customFormat="1" x14ac:dyDescent="0.2">
      <c r="A120" s="24" t="s">
        <v>127</v>
      </c>
      <c r="B120" s="24"/>
      <c r="C120" s="126"/>
      <c r="D120" s="126"/>
      <c r="E120" s="126"/>
      <c r="F120" s="126">
        <v>34.24</v>
      </c>
      <c r="G120" s="126">
        <v>265.76</v>
      </c>
      <c r="H120" s="68">
        <v>200</v>
      </c>
      <c r="I120" s="98"/>
      <c r="J120" s="98"/>
      <c r="K120" s="98">
        <v>0</v>
      </c>
      <c r="L120" s="98">
        <v>200</v>
      </c>
      <c r="M120" s="81" t="s">
        <v>102</v>
      </c>
      <c r="N120" s="101">
        <v>200</v>
      </c>
      <c r="O120" s="101"/>
      <c r="P120" s="101">
        <v>200</v>
      </c>
      <c r="Q120" s="101">
        <v>0</v>
      </c>
      <c r="R120" s="102">
        <v>200</v>
      </c>
      <c r="S120" s="102"/>
      <c r="T120" s="102"/>
      <c r="U120" s="102">
        <v>51.62</v>
      </c>
      <c r="V120" s="102">
        <v>148.38</v>
      </c>
      <c r="W120" s="163">
        <v>0</v>
      </c>
      <c r="X120" s="119"/>
      <c r="Y120" s="121"/>
      <c r="Z120" s="121"/>
      <c r="AA120" s="121"/>
      <c r="AB120" s="69"/>
      <c r="AC120" s="91"/>
    </row>
    <row r="121" spans="1:29" s="3" customFormat="1" x14ac:dyDescent="0.2">
      <c r="A121" s="24" t="s">
        <v>171</v>
      </c>
      <c r="B121" s="24"/>
      <c r="C121" s="127"/>
      <c r="D121" s="126"/>
      <c r="E121" s="126"/>
      <c r="F121" s="126"/>
      <c r="G121" s="126"/>
      <c r="H121" s="70" t="s">
        <v>102</v>
      </c>
      <c r="I121" s="98"/>
      <c r="J121" s="98"/>
      <c r="K121" s="98"/>
      <c r="L121" s="98"/>
      <c r="M121" s="80">
        <v>400</v>
      </c>
      <c r="N121" s="101">
        <v>0</v>
      </c>
      <c r="O121" s="101">
        <v>0</v>
      </c>
      <c r="P121" s="101">
        <v>0</v>
      </c>
      <c r="Q121" s="101">
        <v>400</v>
      </c>
      <c r="R121" s="103" t="s">
        <v>102</v>
      </c>
      <c r="S121" s="103"/>
      <c r="T121" s="103"/>
      <c r="U121" s="103"/>
      <c r="V121" s="103"/>
      <c r="W121" s="164">
        <v>100</v>
      </c>
      <c r="X121" s="119"/>
      <c r="Y121" s="121"/>
      <c r="Z121" s="121"/>
      <c r="AA121" s="121"/>
      <c r="AB121" s="69"/>
      <c r="AC121" s="91"/>
    </row>
    <row r="122" spans="1:29" s="3" customFormat="1" x14ac:dyDescent="0.2">
      <c r="A122" s="24" t="s">
        <v>237</v>
      </c>
      <c r="B122" s="24"/>
      <c r="C122" s="127"/>
      <c r="D122" s="126"/>
      <c r="E122" s="126"/>
      <c r="F122" s="126"/>
      <c r="G122" s="126"/>
      <c r="H122" s="70" t="s">
        <v>102</v>
      </c>
      <c r="I122" s="98"/>
      <c r="J122" s="98"/>
      <c r="K122" s="98"/>
      <c r="L122" s="98"/>
      <c r="M122" s="81" t="s">
        <v>102</v>
      </c>
      <c r="N122" s="101"/>
      <c r="O122" s="101"/>
      <c r="P122" s="101"/>
      <c r="Q122" s="101"/>
      <c r="R122" s="103" t="s">
        <v>102</v>
      </c>
      <c r="S122" s="103"/>
      <c r="T122" s="103"/>
      <c r="U122" s="103"/>
      <c r="V122" s="103"/>
      <c r="W122" s="164">
        <v>500</v>
      </c>
      <c r="X122" s="119"/>
      <c r="Y122" s="121"/>
      <c r="Z122" s="121"/>
      <c r="AA122" s="121"/>
      <c r="AB122" s="69"/>
      <c r="AC122" s="91"/>
    </row>
    <row r="123" spans="1:29" s="3" customFormat="1" x14ac:dyDescent="0.2">
      <c r="A123" s="24" t="s">
        <v>264</v>
      </c>
      <c r="B123" s="24"/>
      <c r="C123" s="127"/>
      <c r="D123" s="126"/>
      <c r="E123" s="126"/>
      <c r="F123" s="126"/>
      <c r="G123" s="126"/>
      <c r="H123" s="70" t="s">
        <v>102</v>
      </c>
      <c r="I123" s="98"/>
      <c r="J123" s="98"/>
      <c r="K123" s="98"/>
      <c r="L123" s="98"/>
      <c r="M123" s="81" t="s">
        <v>102</v>
      </c>
      <c r="N123" s="101"/>
      <c r="O123" s="101"/>
      <c r="P123" s="101"/>
      <c r="Q123" s="101"/>
      <c r="R123" s="103" t="s">
        <v>102</v>
      </c>
      <c r="S123" s="103"/>
      <c r="T123" s="103"/>
      <c r="U123" s="103"/>
      <c r="V123" s="103"/>
      <c r="W123" s="164">
        <v>0</v>
      </c>
      <c r="X123" s="119"/>
      <c r="Y123" s="121"/>
      <c r="Z123" s="121"/>
      <c r="AA123" s="121"/>
      <c r="AB123" s="69"/>
      <c r="AC123" s="91"/>
    </row>
    <row r="124" spans="1:29" s="3" customFormat="1" x14ac:dyDescent="0.2">
      <c r="A124" s="24" t="s">
        <v>187</v>
      </c>
      <c r="B124" s="24"/>
      <c r="C124" s="127"/>
      <c r="D124" s="126"/>
      <c r="E124" s="126"/>
      <c r="F124" s="126"/>
      <c r="G124" s="126"/>
      <c r="H124" s="70" t="s">
        <v>102</v>
      </c>
      <c r="I124" s="98">
        <v>500</v>
      </c>
      <c r="J124" s="98"/>
      <c r="K124" s="98">
        <v>454.4</v>
      </c>
      <c r="L124" s="98">
        <v>45.6</v>
      </c>
      <c r="M124" s="81" t="s">
        <v>102</v>
      </c>
      <c r="N124" s="101"/>
      <c r="O124" s="101"/>
      <c r="P124" s="101"/>
      <c r="Q124" s="101"/>
      <c r="R124" s="102">
        <v>400</v>
      </c>
      <c r="S124" s="102"/>
      <c r="T124" s="102"/>
      <c r="U124" s="102"/>
      <c r="V124" s="102">
        <v>400</v>
      </c>
      <c r="W124" s="163">
        <v>470</v>
      </c>
      <c r="X124" s="119"/>
      <c r="Y124" s="121"/>
      <c r="Z124" s="121"/>
      <c r="AA124" s="121"/>
      <c r="AB124" s="69"/>
      <c r="AC124" s="91"/>
    </row>
    <row r="125" spans="1:29" s="3" customFormat="1" x14ac:dyDescent="0.2">
      <c r="A125" s="24" t="s">
        <v>260</v>
      </c>
      <c r="B125" s="24"/>
      <c r="C125" s="127"/>
      <c r="D125" s="126"/>
      <c r="E125" s="126"/>
      <c r="F125" s="126"/>
      <c r="G125" s="126"/>
      <c r="H125" s="70" t="s">
        <v>102</v>
      </c>
      <c r="I125" s="98"/>
      <c r="J125" s="98"/>
      <c r="K125" s="98"/>
      <c r="L125" s="98"/>
      <c r="M125" s="81" t="s">
        <v>102</v>
      </c>
      <c r="N125" s="101"/>
      <c r="O125" s="101"/>
      <c r="P125" s="101"/>
      <c r="Q125" s="101"/>
      <c r="R125" s="103" t="s">
        <v>102</v>
      </c>
      <c r="S125" s="103"/>
      <c r="T125" s="103"/>
      <c r="U125" s="103"/>
      <c r="V125" s="103"/>
      <c r="W125" s="164">
        <v>200</v>
      </c>
      <c r="X125" s="119"/>
      <c r="Y125" s="121"/>
      <c r="Z125" s="121"/>
      <c r="AA125" s="121"/>
      <c r="AB125" s="69"/>
      <c r="AC125" s="91"/>
    </row>
    <row r="126" spans="1:29" s="3" customFormat="1" ht="25.5" x14ac:dyDescent="0.2">
      <c r="A126" s="24" t="s">
        <v>233</v>
      </c>
      <c r="B126" s="24"/>
      <c r="C126" s="127"/>
      <c r="D126" s="126"/>
      <c r="E126" s="126"/>
      <c r="F126" s="126"/>
      <c r="G126" s="126"/>
      <c r="H126" s="70" t="s">
        <v>102</v>
      </c>
      <c r="I126" s="98"/>
      <c r="J126" s="98"/>
      <c r="K126" s="98"/>
      <c r="L126" s="98"/>
      <c r="M126" s="81" t="s">
        <v>102</v>
      </c>
      <c r="N126" s="101"/>
      <c r="O126" s="101"/>
      <c r="P126" s="101"/>
      <c r="Q126" s="101"/>
      <c r="R126" s="103" t="s">
        <v>102</v>
      </c>
      <c r="S126" s="103"/>
      <c r="T126" s="103"/>
      <c r="U126" s="103"/>
      <c r="V126" s="103"/>
      <c r="W126" s="164">
        <v>0</v>
      </c>
      <c r="X126" s="119"/>
      <c r="Y126" s="121"/>
      <c r="Z126" s="121"/>
      <c r="AA126" s="121"/>
      <c r="AB126" s="69"/>
      <c r="AC126" s="91"/>
    </row>
    <row r="127" spans="1:29" s="3" customFormat="1" x14ac:dyDescent="0.2">
      <c r="A127" s="24" t="s">
        <v>234</v>
      </c>
      <c r="B127" s="24"/>
      <c r="C127" s="127"/>
      <c r="D127" s="126"/>
      <c r="E127" s="126"/>
      <c r="F127" s="126"/>
      <c r="G127" s="126"/>
      <c r="H127" s="70" t="s">
        <v>102</v>
      </c>
      <c r="I127" s="98"/>
      <c r="J127" s="98"/>
      <c r="K127" s="98"/>
      <c r="L127" s="98"/>
      <c r="M127" s="81" t="s">
        <v>102</v>
      </c>
      <c r="N127" s="101"/>
      <c r="O127" s="101"/>
      <c r="P127" s="101"/>
      <c r="Q127" s="101"/>
      <c r="R127" s="103" t="s">
        <v>102</v>
      </c>
      <c r="S127" s="103"/>
      <c r="T127" s="103"/>
      <c r="U127" s="103"/>
      <c r="V127" s="103"/>
      <c r="W127" s="164">
        <v>300</v>
      </c>
      <c r="X127" s="119"/>
      <c r="Y127" s="121"/>
      <c r="Z127" s="121"/>
      <c r="AA127" s="121"/>
      <c r="AB127" s="69"/>
      <c r="AC127" s="91"/>
    </row>
    <row r="128" spans="1:29" s="3" customFormat="1" ht="25.5" x14ac:dyDescent="0.2">
      <c r="A128" s="24" t="s">
        <v>51</v>
      </c>
      <c r="B128" s="24"/>
      <c r="C128" s="126"/>
      <c r="D128" s="126"/>
      <c r="E128" s="126">
        <v>999.9</v>
      </c>
      <c r="F128" s="126">
        <v>1442.16</v>
      </c>
      <c r="G128" s="126">
        <v>557.94000000000005</v>
      </c>
      <c r="H128" s="68">
        <v>3500</v>
      </c>
      <c r="I128" s="98"/>
      <c r="J128" s="98">
        <v>1166.55</v>
      </c>
      <c r="K128" s="98">
        <v>1100</v>
      </c>
      <c r="L128" s="98">
        <v>1233.45</v>
      </c>
      <c r="M128" s="81" t="s">
        <v>102</v>
      </c>
      <c r="N128" s="101"/>
      <c r="O128" s="101"/>
      <c r="P128" s="101"/>
      <c r="Q128" s="101"/>
      <c r="R128" s="102">
        <v>880</v>
      </c>
      <c r="S128" s="102"/>
      <c r="T128" s="102"/>
      <c r="U128" s="102">
        <v>880</v>
      </c>
      <c r="V128" s="102">
        <v>0</v>
      </c>
      <c r="W128" s="163">
        <v>880</v>
      </c>
      <c r="X128" s="119"/>
      <c r="Y128" s="121"/>
      <c r="Z128" s="121"/>
      <c r="AA128" s="121"/>
      <c r="AB128" s="69"/>
      <c r="AC128" s="91"/>
    </row>
    <row r="129" spans="1:29" s="3" customFormat="1" x14ac:dyDescent="0.2">
      <c r="A129" s="24" t="s">
        <v>52</v>
      </c>
      <c r="B129" s="24"/>
      <c r="C129" s="126"/>
      <c r="D129" s="126"/>
      <c r="E129" s="126"/>
      <c r="F129" s="126">
        <v>800</v>
      </c>
      <c r="G129" s="126">
        <v>0</v>
      </c>
      <c r="H129" s="68">
        <v>1500</v>
      </c>
      <c r="I129" s="98"/>
      <c r="J129" s="98"/>
      <c r="K129" s="98">
        <v>1500</v>
      </c>
      <c r="L129" s="98">
        <v>0</v>
      </c>
      <c r="M129" s="80">
        <v>1560</v>
      </c>
      <c r="N129" s="101">
        <v>0</v>
      </c>
      <c r="O129" s="101">
        <v>0</v>
      </c>
      <c r="P129" s="101">
        <v>1560.06</v>
      </c>
      <c r="Q129" s="101">
        <v>-0.06</v>
      </c>
      <c r="R129" s="102">
        <v>2000</v>
      </c>
      <c r="S129" s="102"/>
      <c r="T129" s="102"/>
      <c r="U129" s="102">
        <v>2000</v>
      </c>
      <c r="V129" s="102">
        <v>0</v>
      </c>
      <c r="W129" s="163">
        <v>2400</v>
      </c>
      <c r="X129" s="119"/>
      <c r="Y129" s="121"/>
      <c r="Z129" s="121"/>
      <c r="AA129" s="121"/>
      <c r="AB129" s="69"/>
      <c r="AC129" s="91"/>
    </row>
    <row r="130" spans="1:29" s="3" customFormat="1" ht="25.5" x14ac:dyDescent="0.2">
      <c r="A130" s="24" t="s">
        <v>206</v>
      </c>
      <c r="B130" s="24"/>
      <c r="C130" s="127"/>
      <c r="D130" s="126"/>
      <c r="E130" s="126"/>
      <c r="F130" s="126"/>
      <c r="G130" s="126"/>
      <c r="H130" s="70" t="s">
        <v>102</v>
      </c>
      <c r="I130" s="98"/>
      <c r="J130" s="98"/>
      <c r="K130" s="98"/>
      <c r="L130" s="98"/>
      <c r="M130" s="81" t="s">
        <v>102</v>
      </c>
      <c r="N130" s="101"/>
      <c r="O130" s="101"/>
      <c r="P130" s="101"/>
      <c r="Q130" s="101"/>
      <c r="R130" s="102">
        <v>500</v>
      </c>
      <c r="S130" s="102"/>
      <c r="T130" s="102"/>
      <c r="U130" s="102"/>
      <c r="V130" s="102">
        <v>500</v>
      </c>
      <c r="W130" s="163">
        <v>500</v>
      </c>
      <c r="X130" s="119"/>
      <c r="Y130" s="121"/>
      <c r="Z130" s="121"/>
      <c r="AA130" s="121"/>
      <c r="AB130" s="69"/>
      <c r="AC130" s="91"/>
    </row>
    <row r="131" spans="1:29" s="3" customFormat="1" x14ac:dyDescent="0.2">
      <c r="A131" s="24" t="s">
        <v>165</v>
      </c>
      <c r="B131" s="24"/>
      <c r="C131" s="127"/>
      <c r="D131" s="126"/>
      <c r="E131" s="126"/>
      <c r="F131" s="126"/>
      <c r="G131" s="126"/>
      <c r="H131" s="70" t="s">
        <v>102</v>
      </c>
      <c r="I131" s="98"/>
      <c r="J131" s="98"/>
      <c r="K131" s="98"/>
      <c r="L131" s="98"/>
      <c r="M131" s="80">
        <v>1000</v>
      </c>
      <c r="N131" s="101">
        <v>0</v>
      </c>
      <c r="O131" s="101">
        <v>0</v>
      </c>
      <c r="P131" s="101">
        <v>0</v>
      </c>
      <c r="Q131" s="101">
        <v>1000</v>
      </c>
      <c r="R131" s="102">
        <v>1250</v>
      </c>
      <c r="S131" s="102"/>
      <c r="T131" s="102"/>
      <c r="U131" s="102"/>
      <c r="V131" s="102">
        <v>1250</v>
      </c>
      <c r="W131" s="163">
        <v>0</v>
      </c>
      <c r="X131" s="119"/>
      <c r="Y131" s="121"/>
      <c r="Z131" s="121"/>
      <c r="AA131" s="121"/>
      <c r="AB131" s="69"/>
      <c r="AC131" s="91"/>
    </row>
    <row r="132" spans="1:29" s="3" customFormat="1" ht="25.5" x14ac:dyDescent="0.2">
      <c r="A132" s="24" t="s">
        <v>238</v>
      </c>
      <c r="B132" s="24"/>
      <c r="C132" s="127"/>
      <c r="D132" s="126"/>
      <c r="E132" s="126"/>
      <c r="F132" s="126"/>
      <c r="G132" s="126"/>
      <c r="H132" s="70" t="s">
        <v>102</v>
      </c>
      <c r="I132" s="98"/>
      <c r="J132" s="98"/>
      <c r="K132" s="98"/>
      <c r="L132" s="98"/>
      <c r="M132" s="81" t="s">
        <v>102</v>
      </c>
      <c r="N132" s="101"/>
      <c r="O132" s="101"/>
      <c r="P132" s="101"/>
      <c r="Q132" s="101"/>
      <c r="R132" s="103" t="s">
        <v>102</v>
      </c>
      <c r="S132" s="103"/>
      <c r="T132" s="103"/>
      <c r="U132" s="103"/>
      <c r="V132" s="103"/>
      <c r="W132" s="164">
        <v>200</v>
      </c>
      <c r="X132" s="119"/>
      <c r="Y132" s="121"/>
      <c r="Z132" s="121"/>
      <c r="AA132" s="121"/>
      <c r="AB132" s="69"/>
      <c r="AC132" s="91"/>
    </row>
    <row r="133" spans="1:29" s="3" customFormat="1" x14ac:dyDescent="0.2">
      <c r="A133" s="12" t="s">
        <v>54</v>
      </c>
      <c r="B133" s="24"/>
      <c r="C133" s="126"/>
      <c r="D133" s="126"/>
      <c r="E133" s="126"/>
      <c r="F133" s="126">
        <v>1298.55</v>
      </c>
      <c r="G133" s="126">
        <v>1.45</v>
      </c>
      <c r="H133" s="68">
        <v>1500</v>
      </c>
      <c r="I133" s="98"/>
      <c r="J133" s="98"/>
      <c r="K133" s="98">
        <v>1500</v>
      </c>
      <c r="L133" s="98">
        <v>0</v>
      </c>
      <c r="M133" s="80">
        <v>1760</v>
      </c>
      <c r="N133" s="101">
        <v>0</v>
      </c>
      <c r="O133" s="101">
        <v>0</v>
      </c>
      <c r="P133" s="101">
        <v>1522</v>
      </c>
      <c r="Q133" s="101">
        <v>238</v>
      </c>
      <c r="R133" s="102">
        <v>1760</v>
      </c>
      <c r="S133" s="102"/>
      <c r="T133" s="102"/>
      <c r="U133" s="102"/>
      <c r="V133" s="102">
        <v>1760</v>
      </c>
      <c r="W133" s="163">
        <v>1200</v>
      </c>
      <c r="X133" s="119"/>
      <c r="Y133" s="121"/>
      <c r="Z133" s="121"/>
      <c r="AA133" s="121"/>
      <c r="AB133" s="69"/>
      <c r="AC133" s="91"/>
    </row>
    <row r="134" spans="1:29" s="3" customFormat="1" x14ac:dyDescent="0.2">
      <c r="A134" s="24" t="s">
        <v>208</v>
      </c>
      <c r="B134" s="24"/>
      <c r="C134" s="127"/>
      <c r="D134" s="126"/>
      <c r="E134" s="126"/>
      <c r="F134" s="126"/>
      <c r="G134" s="126"/>
      <c r="H134" s="70" t="s">
        <v>102</v>
      </c>
      <c r="I134" s="98"/>
      <c r="J134" s="98"/>
      <c r="K134" s="98"/>
      <c r="L134" s="98"/>
      <c r="M134" s="81" t="s">
        <v>102</v>
      </c>
      <c r="N134" s="101"/>
      <c r="O134" s="101"/>
      <c r="P134" s="101"/>
      <c r="Q134" s="101"/>
      <c r="R134" s="102">
        <v>400</v>
      </c>
      <c r="S134" s="102"/>
      <c r="T134" s="102">
        <v>133.32</v>
      </c>
      <c r="U134" s="102"/>
      <c r="V134" s="102">
        <v>266.68</v>
      </c>
      <c r="W134" s="163">
        <v>0</v>
      </c>
      <c r="X134" s="119"/>
      <c r="Y134" s="121"/>
      <c r="Z134" s="121"/>
      <c r="AA134" s="121"/>
      <c r="AB134" s="69"/>
      <c r="AC134" s="91"/>
    </row>
    <row r="135" spans="1:29" s="3" customFormat="1" ht="25.5" x14ac:dyDescent="0.2">
      <c r="A135" s="12" t="s">
        <v>55</v>
      </c>
      <c r="B135" s="24"/>
      <c r="C135" s="126"/>
      <c r="D135" s="126"/>
      <c r="E135" s="126"/>
      <c r="F135" s="126">
        <v>2484.54</v>
      </c>
      <c r="G135" s="126">
        <v>15.46</v>
      </c>
      <c r="H135" s="68">
        <v>3500</v>
      </c>
      <c r="I135" s="98"/>
      <c r="J135" s="98"/>
      <c r="K135" s="98">
        <v>3466.01</v>
      </c>
      <c r="L135" s="98">
        <v>33.99</v>
      </c>
      <c r="M135" s="80">
        <v>3600</v>
      </c>
      <c r="N135" s="101">
        <v>0</v>
      </c>
      <c r="O135" s="101">
        <v>0</v>
      </c>
      <c r="P135" s="101">
        <v>3600</v>
      </c>
      <c r="Q135" s="101">
        <v>0</v>
      </c>
      <c r="R135" s="102">
        <v>3250</v>
      </c>
      <c r="S135" s="102"/>
      <c r="T135" s="102"/>
      <c r="U135" s="102">
        <v>3120</v>
      </c>
      <c r="V135" s="102">
        <v>129.91</v>
      </c>
      <c r="W135" s="163">
        <v>4250</v>
      </c>
      <c r="X135" s="119"/>
      <c r="Y135" s="121"/>
      <c r="Z135" s="121"/>
      <c r="AA135" s="121"/>
      <c r="AB135" s="69"/>
      <c r="AC135" s="91"/>
    </row>
    <row r="136" spans="1:29" s="3" customFormat="1" x14ac:dyDescent="0.2">
      <c r="A136" s="12" t="s">
        <v>113</v>
      </c>
      <c r="B136" s="24"/>
      <c r="C136" s="126"/>
      <c r="D136" s="126"/>
      <c r="E136" s="126"/>
      <c r="F136" s="126">
        <v>285</v>
      </c>
      <c r="G136" s="126">
        <v>0</v>
      </c>
      <c r="H136" s="68">
        <v>250</v>
      </c>
      <c r="I136" s="98"/>
      <c r="J136" s="98"/>
      <c r="K136" s="98">
        <v>250</v>
      </c>
      <c r="L136" s="98">
        <v>0</v>
      </c>
      <c r="M136" s="80">
        <v>240</v>
      </c>
      <c r="N136" s="101">
        <v>0</v>
      </c>
      <c r="O136" s="101">
        <v>0</v>
      </c>
      <c r="P136" s="101">
        <v>213.21</v>
      </c>
      <c r="Q136" s="101">
        <v>26.79</v>
      </c>
      <c r="R136" s="102">
        <v>400</v>
      </c>
      <c r="S136" s="102"/>
      <c r="T136" s="102"/>
      <c r="U136" s="102"/>
      <c r="V136" s="102">
        <v>400</v>
      </c>
      <c r="W136" s="163">
        <v>360</v>
      </c>
      <c r="X136" s="119"/>
      <c r="Y136" s="121"/>
      <c r="Z136" s="121"/>
      <c r="AA136" s="121"/>
      <c r="AB136" s="69"/>
      <c r="AC136" s="91"/>
    </row>
    <row r="137" spans="1:29" s="3" customFormat="1" x14ac:dyDescent="0.2">
      <c r="A137" s="24" t="s">
        <v>248</v>
      </c>
      <c r="B137" s="24"/>
      <c r="C137" s="127"/>
      <c r="D137" s="126"/>
      <c r="E137" s="126"/>
      <c r="F137" s="126"/>
      <c r="G137" s="126"/>
      <c r="H137" s="70" t="s">
        <v>102</v>
      </c>
      <c r="I137" s="98"/>
      <c r="J137" s="98"/>
      <c r="K137" s="98"/>
      <c r="L137" s="98"/>
      <c r="M137" s="81" t="s">
        <v>102</v>
      </c>
      <c r="N137" s="101"/>
      <c r="O137" s="101"/>
      <c r="P137" s="101"/>
      <c r="Q137" s="101"/>
      <c r="R137" s="103" t="s">
        <v>102</v>
      </c>
      <c r="S137" s="103"/>
      <c r="T137" s="103"/>
      <c r="U137" s="103"/>
      <c r="V137" s="103"/>
      <c r="W137" s="164">
        <v>0</v>
      </c>
      <c r="X137" s="119"/>
      <c r="Y137" s="121"/>
      <c r="Z137" s="121"/>
      <c r="AA137" s="121"/>
      <c r="AB137" s="69"/>
      <c r="AC137" s="91"/>
    </row>
    <row r="138" spans="1:29" s="3" customFormat="1" x14ac:dyDescent="0.2">
      <c r="A138" s="24" t="s">
        <v>199</v>
      </c>
      <c r="B138" s="24"/>
      <c r="C138" s="127"/>
      <c r="D138" s="126"/>
      <c r="E138" s="126"/>
      <c r="F138" s="126"/>
      <c r="G138" s="126"/>
      <c r="H138" s="70" t="s">
        <v>102</v>
      </c>
      <c r="I138" s="98"/>
      <c r="J138" s="98"/>
      <c r="K138" s="98"/>
      <c r="L138" s="98"/>
      <c r="M138" s="81" t="s">
        <v>102</v>
      </c>
      <c r="N138" s="101"/>
      <c r="O138" s="101"/>
      <c r="P138" s="101"/>
      <c r="Q138" s="101"/>
      <c r="R138" s="102">
        <v>500</v>
      </c>
      <c r="S138" s="102"/>
      <c r="T138" s="102"/>
      <c r="U138" s="102"/>
      <c r="V138" s="102">
        <v>500</v>
      </c>
      <c r="W138" s="163">
        <v>0</v>
      </c>
      <c r="X138" s="119"/>
      <c r="Y138" s="121"/>
      <c r="Z138" s="121"/>
      <c r="AA138" s="121"/>
      <c r="AB138" s="69"/>
      <c r="AC138" s="91"/>
    </row>
    <row r="139" spans="1:29" s="3" customFormat="1" x14ac:dyDescent="0.2">
      <c r="A139" s="11" t="s">
        <v>107</v>
      </c>
      <c r="B139" s="26"/>
      <c r="C139" s="126"/>
      <c r="D139" s="126">
        <v>314</v>
      </c>
      <c r="E139" s="126"/>
      <c r="F139" s="126">
        <v>1813.73</v>
      </c>
      <c r="G139" s="126">
        <v>0.27</v>
      </c>
      <c r="H139" s="68">
        <v>1300</v>
      </c>
      <c r="I139" s="98">
        <v>325</v>
      </c>
      <c r="J139" s="98"/>
      <c r="K139" s="98">
        <v>1577.6</v>
      </c>
      <c r="L139" s="98">
        <v>47.4</v>
      </c>
      <c r="M139" s="80">
        <v>1690</v>
      </c>
      <c r="N139" s="101">
        <v>0</v>
      </c>
      <c r="O139" s="101">
        <v>0</v>
      </c>
      <c r="P139" s="101">
        <v>1690</v>
      </c>
      <c r="Q139" s="101">
        <v>0</v>
      </c>
      <c r="R139" s="102">
        <v>2000</v>
      </c>
      <c r="S139" s="102">
        <v>500</v>
      </c>
      <c r="T139" s="102"/>
      <c r="U139" s="102">
        <v>2500</v>
      </c>
      <c r="V139" s="102"/>
      <c r="W139" s="163">
        <v>2500</v>
      </c>
      <c r="X139" s="119"/>
      <c r="Y139" s="121"/>
      <c r="Z139" s="121"/>
      <c r="AA139" s="121"/>
      <c r="AB139" s="69"/>
      <c r="AC139" s="91"/>
    </row>
    <row r="140" spans="1:29" s="3" customFormat="1" ht="63.75" x14ac:dyDescent="0.2">
      <c r="A140" s="12" t="s">
        <v>178</v>
      </c>
      <c r="B140" s="24"/>
      <c r="C140" s="126"/>
      <c r="D140" s="126"/>
      <c r="E140" s="126"/>
      <c r="F140" s="126">
        <v>0</v>
      </c>
      <c r="G140" s="126">
        <v>370</v>
      </c>
      <c r="H140" s="68">
        <v>500</v>
      </c>
      <c r="I140" s="98"/>
      <c r="J140" s="98"/>
      <c r="K140" s="98">
        <v>500</v>
      </c>
      <c r="L140" s="98">
        <v>0</v>
      </c>
      <c r="M140" s="80">
        <v>240</v>
      </c>
      <c r="N140" s="101">
        <v>0</v>
      </c>
      <c r="O140" s="101">
        <v>0</v>
      </c>
      <c r="P140" s="101">
        <v>235.8</v>
      </c>
      <c r="Q140" s="101">
        <v>4.2</v>
      </c>
      <c r="R140" s="102">
        <v>500</v>
      </c>
      <c r="S140" s="102"/>
      <c r="T140" s="102"/>
      <c r="U140" s="102">
        <v>460.92</v>
      </c>
      <c r="V140" s="102">
        <v>39.18</v>
      </c>
      <c r="W140" s="163">
        <v>100</v>
      </c>
      <c r="X140" s="119"/>
      <c r="Y140" s="121"/>
      <c r="Z140" s="121"/>
      <c r="AA140" s="121"/>
      <c r="AB140" s="69"/>
      <c r="AC140" s="91"/>
    </row>
    <row r="141" spans="1:29" s="3" customFormat="1" ht="51" x14ac:dyDescent="0.2">
      <c r="A141" s="12" t="s">
        <v>57</v>
      </c>
      <c r="B141" s="24"/>
      <c r="C141" s="126"/>
      <c r="D141" s="126"/>
      <c r="E141" s="126"/>
      <c r="F141" s="126">
        <v>1000</v>
      </c>
      <c r="G141" s="126">
        <v>0</v>
      </c>
      <c r="H141" s="68">
        <v>2500</v>
      </c>
      <c r="I141" s="98"/>
      <c r="J141" s="98"/>
      <c r="K141" s="98">
        <v>1878.5</v>
      </c>
      <c r="L141" s="98">
        <v>621.5</v>
      </c>
      <c r="M141" s="80">
        <v>2000</v>
      </c>
      <c r="N141" s="101">
        <v>0</v>
      </c>
      <c r="O141" s="101">
        <v>0</v>
      </c>
      <c r="P141" s="101">
        <v>2000</v>
      </c>
      <c r="Q141" s="101">
        <v>0</v>
      </c>
      <c r="R141" s="102">
        <v>1600</v>
      </c>
      <c r="S141" s="102"/>
      <c r="T141" s="102"/>
      <c r="U141" s="102">
        <v>1066.72</v>
      </c>
      <c r="V141" s="102">
        <v>0</v>
      </c>
      <c r="W141" s="163">
        <v>700</v>
      </c>
      <c r="X141" s="119"/>
      <c r="Y141" s="121"/>
      <c r="Z141" s="121"/>
      <c r="AA141" s="121"/>
      <c r="AB141" s="69"/>
      <c r="AC141" s="91"/>
    </row>
    <row r="142" spans="1:29" s="3" customFormat="1" ht="25.5" x14ac:dyDescent="0.2">
      <c r="A142" s="11" t="s">
        <v>108</v>
      </c>
      <c r="B142" s="26"/>
      <c r="C142" s="126"/>
      <c r="D142" s="126"/>
      <c r="E142" s="126"/>
      <c r="F142" s="126">
        <v>250</v>
      </c>
      <c r="G142" s="126">
        <v>0</v>
      </c>
      <c r="H142" s="68">
        <v>250</v>
      </c>
      <c r="I142" s="98"/>
      <c r="J142" s="98">
        <v>83.33</v>
      </c>
      <c r="K142" s="98">
        <v>150.88999999999999</v>
      </c>
      <c r="L142" s="98">
        <v>15.79</v>
      </c>
      <c r="M142" s="80">
        <v>144</v>
      </c>
      <c r="N142" s="101">
        <v>0</v>
      </c>
      <c r="O142" s="101">
        <v>0</v>
      </c>
      <c r="P142" s="101">
        <v>0</v>
      </c>
      <c r="Q142" s="101">
        <v>144</v>
      </c>
      <c r="R142" s="102">
        <v>192</v>
      </c>
      <c r="S142" s="102">
        <v>48</v>
      </c>
      <c r="T142" s="102">
        <v>128.01</v>
      </c>
      <c r="U142" s="102">
        <v>111.99</v>
      </c>
      <c r="V142" s="102">
        <v>0</v>
      </c>
      <c r="W142" s="163">
        <v>250</v>
      </c>
      <c r="X142" s="119"/>
      <c r="Y142" s="121"/>
      <c r="Z142" s="121"/>
      <c r="AA142" s="121"/>
      <c r="AB142" s="69"/>
      <c r="AC142" s="91"/>
    </row>
    <row r="143" spans="1:29" s="3" customFormat="1" ht="25.5" x14ac:dyDescent="0.2">
      <c r="A143" s="12" t="s">
        <v>58</v>
      </c>
      <c r="B143" s="24"/>
      <c r="C143" s="126"/>
      <c r="D143" s="126"/>
      <c r="E143" s="126"/>
      <c r="F143" s="126">
        <v>1896.9</v>
      </c>
      <c r="G143" s="126">
        <v>853.1</v>
      </c>
      <c r="H143" s="68">
        <v>3000</v>
      </c>
      <c r="I143" s="98">
        <v>750</v>
      </c>
      <c r="J143" s="98"/>
      <c r="K143" s="98">
        <v>3750</v>
      </c>
      <c r="L143" s="98">
        <v>0</v>
      </c>
      <c r="M143" s="80">
        <v>2250</v>
      </c>
      <c r="N143" s="101">
        <v>0</v>
      </c>
      <c r="O143" s="101">
        <v>0</v>
      </c>
      <c r="P143" s="101">
        <v>18.75</v>
      </c>
      <c r="Q143" s="101">
        <v>2231.25</v>
      </c>
      <c r="R143" s="102">
        <v>1755</v>
      </c>
      <c r="S143" s="102"/>
      <c r="T143" s="102"/>
      <c r="U143" s="102">
        <v>1755</v>
      </c>
      <c r="V143" s="102">
        <v>0</v>
      </c>
      <c r="W143" s="163">
        <v>1000</v>
      </c>
      <c r="X143" s="119"/>
      <c r="Y143" s="121"/>
      <c r="Z143" s="121"/>
      <c r="AA143" s="121"/>
      <c r="AB143" s="69"/>
      <c r="AC143" s="91"/>
    </row>
    <row r="144" spans="1:29" s="3" customFormat="1" ht="25.5" x14ac:dyDescent="0.2">
      <c r="A144" s="12" t="s">
        <v>59</v>
      </c>
      <c r="B144" s="24"/>
      <c r="C144" s="126"/>
      <c r="D144" s="126">
        <v>2150</v>
      </c>
      <c r="E144" s="126"/>
      <c r="F144" s="126">
        <v>8145.21</v>
      </c>
      <c r="G144" s="126">
        <v>2654.79</v>
      </c>
      <c r="H144" s="68">
        <v>9000</v>
      </c>
      <c r="I144" s="98">
        <v>2250</v>
      </c>
      <c r="J144" s="98"/>
      <c r="K144" s="98">
        <v>11250</v>
      </c>
      <c r="L144" s="98">
        <v>0</v>
      </c>
      <c r="M144" s="80">
        <v>7875</v>
      </c>
      <c r="N144" s="101">
        <v>1968.75</v>
      </c>
      <c r="O144" s="101">
        <v>0</v>
      </c>
      <c r="P144" s="101">
        <v>9843.75</v>
      </c>
      <c r="Q144" s="101">
        <v>0</v>
      </c>
      <c r="R144" s="102">
        <v>13000</v>
      </c>
      <c r="S144" s="102">
        <v>1500</v>
      </c>
      <c r="T144" s="102"/>
      <c r="U144" s="102">
        <v>14500</v>
      </c>
      <c r="V144" s="102">
        <v>0</v>
      </c>
      <c r="W144" s="163">
        <v>15000</v>
      </c>
      <c r="X144" s="119"/>
      <c r="Y144" s="121"/>
      <c r="Z144" s="121"/>
      <c r="AA144" s="121"/>
      <c r="AB144" s="69"/>
      <c r="AC144" s="91"/>
    </row>
    <row r="145" spans="1:29" s="3" customFormat="1" ht="25.5" x14ac:dyDescent="0.2">
      <c r="A145" s="24" t="s">
        <v>129</v>
      </c>
      <c r="B145" s="24"/>
      <c r="C145" s="126"/>
      <c r="D145" s="126"/>
      <c r="E145" s="126"/>
      <c r="F145" s="126">
        <v>764.82</v>
      </c>
      <c r="G145" s="126">
        <v>-14.82</v>
      </c>
      <c r="H145" s="68">
        <v>500</v>
      </c>
      <c r="I145" s="98"/>
      <c r="J145" s="98"/>
      <c r="K145" s="98">
        <v>500</v>
      </c>
      <c r="L145" s="98">
        <v>0</v>
      </c>
      <c r="M145" s="80">
        <v>1500</v>
      </c>
      <c r="N145" s="101">
        <v>375</v>
      </c>
      <c r="O145" s="101">
        <v>0</v>
      </c>
      <c r="P145" s="101">
        <v>1875</v>
      </c>
      <c r="Q145" s="101">
        <v>0</v>
      </c>
      <c r="R145" s="102">
        <v>3000</v>
      </c>
      <c r="S145" s="102">
        <v>400</v>
      </c>
      <c r="T145" s="102"/>
      <c r="U145" s="102"/>
      <c r="V145" s="102">
        <v>3400</v>
      </c>
      <c r="W145" s="163">
        <v>3000</v>
      </c>
      <c r="X145" s="119"/>
      <c r="Y145" s="121"/>
      <c r="Z145" s="121"/>
      <c r="AA145" s="121"/>
      <c r="AB145" s="69"/>
      <c r="AC145" s="91"/>
    </row>
    <row r="146" spans="1:29" s="3" customFormat="1" ht="25.5" x14ac:dyDescent="0.2">
      <c r="A146" s="24" t="s">
        <v>230</v>
      </c>
      <c r="B146" s="24"/>
      <c r="C146" s="127"/>
      <c r="D146" s="126"/>
      <c r="E146" s="126"/>
      <c r="F146" s="126"/>
      <c r="G146" s="126"/>
      <c r="H146" s="70" t="s">
        <v>102</v>
      </c>
      <c r="I146" s="98"/>
      <c r="J146" s="98"/>
      <c r="K146" s="98"/>
      <c r="L146" s="98"/>
      <c r="M146" s="81" t="s">
        <v>102</v>
      </c>
      <c r="N146" s="101"/>
      <c r="O146" s="101"/>
      <c r="P146" s="101"/>
      <c r="Q146" s="101"/>
      <c r="R146" s="103" t="s">
        <v>102</v>
      </c>
      <c r="S146" s="103"/>
      <c r="T146" s="103"/>
      <c r="U146" s="103"/>
      <c r="V146" s="103"/>
      <c r="W146" s="164">
        <v>300</v>
      </c>
      <c r="X146" s="119"/>
      <c r="Y146" s="121"/>
      <c r="Z146" s="121"/>
      <c r="AA146" s="121"/>
      <c r="AB146" s="69"/>
      <c r="AC146" s="91"/>
    </row>
    <row r="147" spans="1:29" s="3" customFormat="1" ht="25.5" x14ac:dyDescent="0.2">
      <c r="A147" s="24" t="s">
        <v>60</v>
      </c>
      <c r="B147" s="24"/>
      <c r="C147" s="126"/>
      <c r="D147" s="126"/>
      <c r="E147" s="126"/>
      <c r="F147" s="126">
        <v>5703.79</v>
      </c>
      <c r="G147" s="126">
        <v>-3.79</v>
      </c>
      <c r="H147" s="68">
        <v>6300</v>
      </c>
      <c r="I147" s="98">
        <v>425</v>
      </c>
      <c r="J147" s="98"/>
      <c r="K147" s="98">
        <v>6725</v>
      </c>
      <c r="L147" s="98">
        <v>0</v>
      </c>
      <c r="M147" s="80">
        <v>6600</v>
      </c>
      <c r="N147" s="101">
        <v>0</v>
      </c>
      <c r="O147" s="101">
        <v>0</v>
      </c>
      <c r="P147" s="101">
        <v>6600</v>
      </c>
      <c r="Q147" s="101">
        <v>0</v>
      </c>
      <c r="R147" s="102">
        <v>7000</v>
      </c>
      <c r="S147" s="102"/>
      <c r="T147" s="102"/>
      <c r="U147" s="102">
        <v>6951.67</v>
      </c>
      <c r="V147" s="102">
        <v>48.33</v>
      </c>
      <c r="W147" s="163">
        <v>7000</v>
      </c>
      <c r="X147" s="119"/>
      <c r="Y147" s="121"/>
      <c r="Z147" s="121"/>
      <c r="AA147" s="121"/>
      <c r="AB147" s="69"/>
      <c r="AC147" s="91"/>
    </row>
    <row r="148" spans="1:29" s="3" customFormat="1" ht="25.5" x14ac:dyDescent="0.2">
      <c r="A148" s="24" t="s">
        <v>226</v>
      </c>
      <c r="B148" s="24"/>
      <c r="C148" s="126"/>
      <c r="D148" s="126">
        <v>0</v>
      </c>
      <c r="E148" s="126">
        <v>0</v>
      </c>
      <c r="F148" s="126">
        <v>247.42</v>
      </c>
      <c r="G148" s="126">
        <v>212.58</v>
      </c>
      <c r="H148" s="68">
        <v>300</v>
      </c>
      <c r="I148" s="98">
        <v>0</v>
      </c>
      <c r="J148" s="98">
        <v>0</v>
      </c>
      <c r="K148" s="98">
        <v>300</v>
      </c>
      <c r="L148" s="98">
        <v>0</v>
      </c>
      <c r="M148" s="80">
        <v>200</v>
      </c>
      <c r="N148" s="101">
        <v>0</v>
      </c>
      <c r="O148" s="101">
        <v>0</v>
      </c>
      <c r="P148" s="101">
        <v>200</v>
      </c>
      <c r="Q148" s="101">
        <v>0</v>
      </c>
      <c r="R148" s="103" t="s">
        <v>102</v>
      </c>
      <c r="S148" s="103"/>
      <c r="T148" s="103"/>
      <c r="U148" s="103"/>
      <c r="V148" s="103"/>
      <c r="W148" s="164">
        <v>0</v>
      </c>
      <c r="X148" s="119"/>
      <c r="Y148" s="121"/>
      <c r="Z148" s="121"/>
      <c r="AA148" s="121"/>
      <c r="AB148" s="69"/>
      <c r="AC148" s="91"/>
    </row>
    <row r="149" spans="1:29" s="3" customFormat="1" x14ac:dyDescent="0.2">
      <c r="A149" s="26" t="s">
        <v>201</v>
      </c>
      <c r="B149" s="26"/>
      <c r="C149" s="126"/>
      <c r="D149" s="126"/>
      <c r="E149" s="126"/>
      <c r="F149" s="126">
        <v>364.3</v>
      </c>
      <c r="G149" s="126">
        <v>-4.3</v>
      </c>
      <c r="H149" s="68">
        <v>300</v>
      </c>
      <c r="I149" s="98"/>
      <c r="J149" s="98"/>
      <c r="K149" s="98">
        <v>0</v>
      </c>
      <c r="L149" s="98">
        <v>300</v>
      </c>
      <c r="M149" s="81" t="s">
        <v>102</v>
      </c>
      <c r="N149" s="101"/>
      <c r="O149" s="101"/>
      <c r="P149" s="101"/>
      <c r="Q149" s="101"/>
      <c r="R149" s="102">
        <v>50</v>
      </c>
      <c r="S149" s="102"/>
      <c r="T149" s="102">
        <v>50</v>
      </c>
      <c r="U149" s="102"/>
      <c r="V149" s="102">
        <v>0</v>
      </c>
      <c r="W149" s="163">
        <v>0</v>
      </c>
      <c r="X149" s="119"/>
      <c r="Y149" s="121"/>
      <c r="Z149" s="121"/>
      <c r="AA149" s="121"/>
      <c r="AB149" s="69"/>
      <c r="AC149" s="91"/>
    </row>
    <row r="150" spans="1:29" s="3" customFormat="1" ht="25.5" x14ac:dyDescent="0.2">
      <c r="A150" s="12" t="s">
        <v>61</v>
      </c>
      <c r="B150" s="24"/>
      <c r="C150" s="126"/>
      <c r="D150" s="126">
        <v>373</v>
      </c>
      <c r="E150" s="126"/>
      <c r="F150" s="126">
        <v>2572.25</v>
      </c>
      <c r="G150" s="126">
        <v>0.75</v>
      </c>
      <c r="H150" s="68">
        <v>3000</v>
      </c>
      <c r="I150" s="98">
        <v>750</v>
      </c>
      <c r="J150" s="98"/>
      <c r="K150" s="98">
        <v>3750</v>
      </c>
      <c r="L150" s="98">
        <v>0</v>
      </c>
      <c r="M150" s="80">
        <v>3900</v>
      </c>
      <c r="N150" s="101">
        <v>0</v>
      </c>
      <c r="O150" s="101">
        <v>0</v>
      </c>
      <c r="P150" s="101">
        <v>3900</v>
      </c>
      <c r="Q150" s="101">
        <v>0</v>
      </c>
      <c r="R150" s="102">
        <v>5000</v>
      </c>
      <c r="S150" s="102">
        <v>100.56</v>
      </c>
      <c r="T150" s="102"/>
      <c r="U150" s="102">
        <v>5100.5600000000004</v>
      </c>
      <c r="V150" s="102">
        <v>0</v>
      </c>
      <c r="W150" s="163">
        <v>5000</v>
      </c>
      <c r="X150" s="119"/>
      <c r="Y150" s="121"/>
      <c r="Z150" s="121"/>
      <c r="AA150" s="121"/>
      <c r="AB150" s="69"/>
      <c r="AC150" s="91"/>
    </row>
    <row r="151" spans="1:29" s="3" customFormat="1" ht="25.5" x14ac:dyDescent="0.2">
      <c r="A151" s="24" t="s">
        <v>128</v>
      </c>
      <c r="B151" s="24"/>
      <c r="C151" s="126"/>
      <c r="D151" s="126"/>
      <c r="E151" s="126"/>
      <c r="F151" s="126">
        <v>866.58</v>
      </c>
      <c r="G151" s="126">
        <v>433.42</v>
      </c>
      <c r="H151" s="68">
        <v>1300</v>
      </c>
      <c r="I151" s="98">
        <v>325</v>
      </c>
      <c r="J151" s="98"/>
      <c r="K151" s="98">
        <v>1625</v>
      </c>
      <c r="L151" s="98">
        <v>0</v>
      </c>
      <c r="M151" s="80">
        <v>472</v>
      </c>
      <c r="N151" s="101">
        <v>0</v>
      </c>
      <c r="O151" s="101">
        <v>0</v>
      </c>
      <c r="P151" s="101">
        <v>390.33</v>
      </c>
      <c r="Q151" s="101">
        <v>81.67</v>
      </c>
      <c r="R151" s="102">
        <v>680</v>
      </c>
      <c r="S151" s="102"/>
      <c r="T151" s="102"/>
      <c r="U151" s="102">
        <v>680</v>
      </c>
      <c r="V151" s="102">
        <v>0</v>
      </c>
      <c r="W151" s="163">
        <v>680</v>
      </c>
      <c r="X151" s="119"/>
      <c r="Y151" s="121"/>
      <c r="Z151" s="121"/>
      <c r="AA151" s="121"/>
      <c r="AB151" s="69"/>
      <c r="AC151" s="91"/>
    </row>
    <row r="152" spans="1:29" s="3" customFormat="1" x14ac:dyDescent="0.2">
      <c r="A152" s="12" t="s">
        <v>62</v>
      </c>
      <c r="B152" s="24"/>
      <c r="C152" s="126"/>
      <c r="D152" s="126"/>
      <c r="E152" s="126"/>
      <c r="F152" s="126">
        <v>9854.42</v>
      </c>
      <c r="G152" s="126">
        <v>145.58000000000001</v>
      </c>
      <c r="H152" s="68">
        <v>11000</v>
      </c>
      <c r="I152" s="98"/>
      <c r="J152" s="98"/>
      <c r="K152" s="98">
        <v>11000</v>
      </c>
      <c r="L152" s="98">
        <v>0</v>
      </c>
      <c r="M152" s="80">
        <v>9000</v>
      </c>
      <c r="N152" s="101">
        <v>0</v>
      </c>
      <c r="O152" s="101">
        <v>0</v>
      </c>
      <c r="P152" s="101">
        <v>9000</v>
      </c>
      <c r="Q152" s="101">
        <v>0</v>
      </c>
      <c r="R152" s="102">
        <v>9500</v>
      </c>
      <c r="S152" s="102"/>
      <c r="T152" s="102"/>
      <c r="U152" s="102">
        <v>9500</v>
      </c>
      <c r="V152" s="102">
        <v>0</v>
      </c>
      <c r="W152" s="163">
        <v>9500</v>
      </c>
      <c r="X152" s="119"/>
      <c r="Y152" s="121"/>
      <c r="Z152" s="121" t="s">
        <v>288</v>
      </c>
      <c r="AA152" s="121"/>
      <c r="AB152" s="69"/>
      <c r="AC152" s="91"/>
    </row>
    <row r="153" spans="1:29" s="3" customFormat="1" ht="25.5" x14ac:dyDescent="0.2">
      <c r="A153" s="12" t="s">
        <v>63</v>
      </c>
      <c r="B153" s="24"/>
      <c r="C153" s="126"/>
      <c r="D153" s="126"/>
      <c r="E153" s="126"/>
      <c r="F153" s="126">
        <v>0</v>
      </c>
      <c r="G153" s="126">
        <v>800</v>
      </c>
      <c r="H153" s="68">
        <v>1000</v>
      </c>
      <c r="I153" s="98"/>
      <c r="J153" s="98"/>
      <c r="K153" s="98">
        <v>263</v>
      </c>
      <c r="L153" s="98">
        <v>737</v>
      </c>
      <c r="M153" s="80">
        <v>400</v>
      </c>
      <c r="N153" s="101">
        <v>0</v>
      </c>
      <c r="O153" s="101">
        <v>0</v>
      </c>
      <c r="P153" s="101">
        <v>400</v>
      </c>
      <c r="Q153" s="101">
        <v>0</v>
      </c>
      <c r="R153" s="103" t="s">
        <v>102</v>
      </c>
      <c r="S153" s="103"/>
      <c r="T153" s="103"/>
      <c r="U153" s="103"/>
      <c r="V153" s="103"/>
      <c r="W153" s="164">
        <v>200</v>
      </c>
      <c r="X153" s="119"/>
      <c r="Y153" s="121"/>
      <c r="Z153" s="121"/>
      <c r="AA153" s="121"/>
      <c r="AB153" s="69"/>
      <c r="AC153" s="91"/>
    </row>
    <row r="154" spans="1:29" s="3" customFormat="1" ht="76.5" x14ac:dyDescent="0.2">
      <c r="A154" s="104" t="s">
        <v>266</v>
      </c>
      <c r="B154" s="104"/>
      <c r="C154" s="126"/>
      <c r="D154" s="126"/>
      <c r="E154" s="126"/>
      <c r="F154" s="126"/>
      <c r="G154" s="126"/>
      <c r="H154" s="68"/>
      <c r="I154" s="98"/>
      <c r="J154" s="98"/>
      <c r="K154" s="98"/>
      <c r="L154" s="98"/>
      <c r="M154" s="80"/>
      <c r="N154" s="101"/>
      <c r="O154" s="101"/>
      <c r="P154" s="101"/>
      <c r="Q154" s="101"/>
      <c r="R154" s="103"/>
      <c r="S154" s="115"/>
      <c r="T154" s="115"/>
      <c r="U154" s="115"/>
      <c r="V154" s="115"/>
      <c r="W154" s="165">
        <v>500</v>
      </c>
      <c r="X154" s="154"/>
      <c r="Y154" s="129"/>
      <c r="Z154" s="129"/>
      <c r="AA154" s="129"/>
      <c r="AB154" s="132"/>
      <c r="AC154" s="135"/>
    </row>
    <row r="155" spans="1:29" s="112" customFormat="1" ht="25.5" x14ac:dyDescent="0.2">
      <c r="A155" s="106" t="s">
        <v>53</v>
      </c>
      <c r="B155" s="106"/>
      <c r="C155" s="128"/>
      <c r="D155" s="128"/>
      <c r="E155" s="128"/>
      <c r="F155" s="128">
        <v>734.85</v>
      </c>
      <c r="G155" s="128">
        <v>565.15</v>
      </c>
      <c r="H155" s="107">
        <v>1000</v>
      </c>
      <c r="I155" s="108"/>
      <c r="J155" s="108"/>
      <c r="K155" s="108">
        <v>500</v>
      </c>
      <c r="L155" s="108">
        <v>500</v>
      </c>
      <c r="M155" s="109">
        <v>800</v>
      </c>
      <c r="N155" s="110">
        <v>0</v>
      </c>
      <c r="O155" s="110">
        <v>0</v>
      </c>
      <c r="P155" s="110">
        <v>447.12</v>
      </c>
      <c r="Q155" s="110">
        <v>352.88</v>
      </c>
      <c r="R155" s="111" t="s">
        <v>102</v>
      </c>
      <c r="S155" s="116"/>
      <c r="T155" s="116"/>
      <c r="U155" s="116"/>
      <c r="V155" s="116"/>
      <c r="W155" s="166"/>
      <c r="X155" s="155"/>
      <c r="Y155" s="130"/>
      <c r="Z155" s="130"/>
      <c r="AA155" s="130"/>
      <c r="AB155" s="133"/>
      <c r="AC155" s="136"/>
    </row>
    <row r="156" spans="1:29" s="112" customFormat="1" ht="25.5" x14ac:dyDescent="0.2">
      <c r="A156" s="106" t="s">
        <v>56</v>
      </c>
      <c r="B156" s="106"/>
      <c r="C156" s="128"/>
      <c r="D156" s="128"/>
      <c r="E156" s="128"/>
      <c r="F156" s="128">
        <v>550</v>
      </c>
      <c r="G156" s="128">
        <v>0</v>
      </c>
      <c r="H156" s="107">
        <v>500</v>
      </c>
      <c r="I156" s="108"/>
      <c r="J156" s="108"/>
      <c r="K156" s="108">
        <v>500</v>
      </c>
      <c r="L156" s="108">
        <v>0</v>
      </c>
      <c r="M156" s="109">
        <v>600</v>
      </c>
      <c r="N156" s="110">
        <v>0</v>
      </c>
      <c r="O156" s="110">
        <v>0</v>
      </c>
      <c r="P156" s="110">
        <v>0</v>
      </c>
      <c r="Q156" s="110">
        <v>600</v>
      </c>
      <c r="R156" s="111" t="s">
        <v>102</v>
      </c>
      <c r="S156" s="117"/>
      <c r="T156" s="117"/>
      <c r="U156" s="117"/>
      <c r="V156" s="117"/>
      <c r="W156" s="167">
        <v>500</v>
      </c>
      <c r="X156" s="156"/>
      <c r="Y156" s="131"/>
      <c r="Z156" s="131"/>
      <c r="AA156" s="131"/>
      <c r="AB156" s="134"/>
      <c r="AC156" s="137"/>
    </row>
    <row r="157" spans="1:29" s="3" customFormat="1" x14ac:dyDescent="0.2">
      <c r="A157" s="24" t="s">
        <v>183</v>
      </c>
      <c r="B157" s="24"/>
      <c r="C157" s="127"/>
      <c r="D157" s="126"/>
      <c r="E157" s="126"/>
      <c r="F157" s="126"/>
      <c r="G157" s="126"/>
      <c r="H157" s="70" t="s">
        <v>102</v>
      </c>
      <c r="I157" s="98"/>
      <c r="J157" s="98"/>
      <c r="K157" s="98"/>
      <c r="L157" s="98"/>
      <c r="M157" s="81" t="s">
        <v>102</v>
      </c>
      <c r="N157" s="101"/>
      <c r="O157" s="101"/>
      <c r="P157" s="101"/>
      <c r="Q157" s="101"/>
      <c r="R157" s="102">
        <v>500</v>
      </c>
      <c r="S157" s="102"/>
      <c r="T157" s="102"/>
      <c r="U157" s="102"/>
      <c r="V157" s="102">
        <v>500</v>
      </c>
      <c r="W157" s="163">
        <v>500</v>
      </c>
      <c r="X157" s="119"/>
      <c r="Y157" s="121"/>
      <c r="Z157" s="121"/>
      <c r="AA157" s="121"/>
      <c r="AB157" s="69"/>
      <c r="AC157" s="91"/>
    </row>
    <row r="158" spans="1:29" s="3" customFormat="1" x14ac:dyDescent="0.2">
      <c r="A158" s="24" t="s">
        <v>227</v>
      </c>
      <c r="B158" s="24"/>
      <c r="C158" s="126"/>
      <c r="D158" s="126">
        <v>0</v>
      </c>
      <c r="E158" s="126">
        <v>0</v>
      </c>
      <c r="F158" s="126">
        <v>0</v>
      </c>
      <c r="G158" s="126">
        <v>200</v>
      </c>
      <c r="H158" s="68" t="s">
        <v>102</v>
      </c>
      <c r="I158" s="98"/>
      <c r="J158" s="98"/>
      <c r="K158" s="98"/>
      <c r="L158" s="98"/>
      <c r="M158" s="80">
        <v>56</v>
      </c>
      <c r="N158" s="101">
        <v>0</v>
      </c>
      <c r="O158" s="101">
        <v>0</v>
      </c>
      <c r="P158" s="101">
        <v>0</v>
      </c>
      <c r="Q158" s="101">
        <v>56</v>
      </c>
      <c r="R158" s="103" t="s">
        <v>102</v>
      </c>
      <c r="S158" s="103"/>
      <c r="T158" s="103"/>
      <c r="U158" s="103"/>
      <c r="V158" s="103"/>
      <c r="W158" s="164">
        <v>150</v>
      </c>
      <c r="X158" s="119"/>
      <c r="Y158" s="121"/>
      <c r="Z158" s="121"/>
      <c r="AA158" s="121"/>
      <c r="AB158" s="69"/>
      <c r="AC158" s="91"/>
    </row>
    <row r="159" spans="1:29" s="3" customFormat="1" x14ac:dyDescent="0.2">
      <c r="A159" s="11" t="s">
        <v>64</v>
      </c>
      <c r="B159" s="26"/>
      <c r="C159" s="126"/>
      <c r="D159" s="126"/>
      <c r="E159" s="126"/>
      <c r="F159" s="126">
        <v>2333.42</v>
      </c>
      <c r="G159" s="126">
        <v>1866.58</v>
      </c>
      <c r="H159" s="68">
        <v>4700</v>
      </c>
      <c r="I159" s="98"/>
      <c r="J159" s="98"/>
      <c r="K159" s="98">
        <v>4699.6899999999996</v>
      </c>
      <c r="L159" s="98">
        <v>0.31</v>
      </c>
      <c r="M159" s="80">
        <v>2800</v>
      </c>
      <c r="N159" s="101">
        <v>0</v>
      </c>
      <c r="O159" s="101">
        <v>0</v>
      </c>
      <c r="P159" s="101">
        <v>9.25</v>
      </c>
      <c r="Q159" s="101">
        <v>2790.75</v>
      </c>
      <c r="R159" s="102">
        <v>2000</v>
      </c>
      <c r="S159" s="102"/>
      <c r="T159" s="102"/>
      <c r="U159" s="102">
        <v>1290.3</v>
      </c>
      <c r="V159" s="102">
        <v>709.7</v>
      </c>
      <c r="W159" s="163">
        <v>500</v>
      </c>
      <c r="X159" s="119"/>
      <c r="Y159" s="121"/>
      <c r="Z159" s="121"/>
      <c r="AA159" s="121"/>
      <c r="AB159" s="69"/>
      <c r="AC159" s="91"/>
    </row>
    <row r="160" spans="1:29" s="3" customFormat="1" x14ac:dyDescent="0.2">
      <c r="A160" s="24" t="s">
        <v>142</v>
      </c>
      <c r="B160" s="24"/>
      <c r="C160" s="126"/>
      <c r="D160" s="126"/>
      <c r="E160" s="126"/>
      <c r="F160" s="126">
        <v>83.2</v>
      </c>
      <c r="G160" s="126">
        <v>66.8</v>
      </c>
      <c r="H160" s="68">
        <v>500</v>
      </c>
      <c r="I160" s="98"/>
      <c r="J160" s="98"/>
      <c r="K160" s="98">
        <v>0</v>
      </c>
      <c r="L160" s="98">
        <v>500</v>
      </c>
      <c r="M160" s="80">
        <v>120</v>
      </c>
      <c r="N160" s="101">
        <v>0</v>
      </c>
      <c r="O160" s="101">
        <v>0</v>
      </c>
      <c r="P160" s="101">
        <v>0</v>
      </c>
      <c r="Q160" s="101">
        <v>120</v>
      </c>
      <c r="R160" s="103" t="s">
        <v>102</v>
      </c>
      <c r="S160" s="103"/>
      <c r="T160" s="103"/>
      <c r="U160" s="103"/>
      <c r="V160" s="103"/>
      <c r="W160" s="164">
        <v>50</v>
      </c>
      <c r="X160" s="119"/>
      <c r="Y160" s="121"/>
      <c r="Z160" s="121"/>
      <c r="AA160" s="121"/>
      <c r="AB160" s="69"/>
      <c r="AC160" s="91"/>
    </row>
    <row r="161" spans="1:29" s="3" customFormat="1" x14ac:dyDescent="0.2">
      <c r="A161" s="24" t="s">
        <v>133</v>
      </c>
      <c r="B161" s="24"/>
      <c r="C161" s="126"/>
      <c r="D161" s="126"/>
      <c r="E161" s="126"/>
      <c r="F161" s="126">
        <v>456</v>
      </c>
      <c r="G161" s="126">
        <v>0</v>
      </c>
      <c r="H161" s="68">
        <v>750</v>
      </c>
      <c r="I161" s="98">
        <v>187.5</v>
      </c>
      <c r="J161" s="98"/>
      <c r="K161" s="98">
        <v>937.5</v>
      </c>
      <c r="L161" s="98">
        <v>0</v>
      </c>
      <c r="M161" s="80">
        <v>660</v>
      </c>
      <c r="N161" s="101">
        <v>0</v>
      </c>
      <c r="O161" s="101">
        <v>0</v>
      </c>
      <c r="P161" s="101">
        <v>660</v>
      </c>
      <c r="Q161" s="101">
        <v>0</v>
      </c>
      <c r="R161" s="102">
        <v>528</v>
      </c>
      <c r="S161" s="102">
        <v>72</v>
      </c>
      <c r="T161" s="102"/>
      <c r="U161" s="102">
        <v>600</v>
      </c>
      <c r="V161" s="102">
        <v>0</v>
      </c>
      <c r="W161" s="163">
        <v>620</v>
      </c>
      <c r="X161" s="119"/>
      <c r="Y161" s="121"/>
      <c r="Z161" s="121"/>
      <c r="AA161" s="121"/>
      <c r="AB161" s="69"/>
      <c r="AC161" s="91"/>
    </row>
    <row r="162" spans="1:29" s="3" customFormat="1" x14ac:dyDescent="0.2">
      <c r="A162" s="24" t="s">
        <v>154</v>
      </c>
      <c r="B162" s="24"/>
      <c r="C162" s="127"/>
      <c r="D162" s="126"/>
      <c r="E162" s="126"/>
      <c r="F162" s="126"/>
      <c r="G162" s="126"/>
      <c r="H162" s="68">
        <v>800</v>
      </c>
      <c r="I162" s="98"/>
      <c r="J162" s="98"/>
      <c r="K162" s="98">
        <v>576.5</v>
      </c>
      <c r="L162" s="98">
        <v>223.5</v>
      </c>
      <c r="M162" s="80">
        <v>1040</v>
      </c>
      <c r="N162" s="101">
        <v>0</v>
      </c>
      <c r="O162" s="101">
        <v>0</v>
      </c>
      <c r="P162" s="101">
        <v>907.75</v>
      </c>
      <c r="Q162" s="101">
        <v>132.25</v>
      </c>
      <c r="R162" s="102">
        <v>600</v>
      </c>
      <c r="S162" s="102"/>
      <c r="T162" s="102"/>
      <c r="U162" s="102">
        <v>484.95</v>
      </c>
      <c r="V162" s="102">
        <v>115.05</v>
      </c>
      <c r="W162" s="163">
        <v>500</v>
      </c>
      <c r="X162" s="119"/>
      <c r="Y162" s="121"/>
      <c r="Z162" s="121"/>
      <c r="AA162" s="121"/>
      <c r="AB162" s="69"/>
      <c r="AC162" s="91"/>
    </row>
    <row r="163" spans="1:29" s="3" customFormat="1" x14ac:dyDescent="0.2">
      <c r="A163" s="12" t="s">
        <v>65</v>
      </c>
      <c r="B163" s="24"/>
      <c r="C163" s="126"/>
      <c r="D163" s="126"/>
      <c r="E163" s="126">
        <v>183.32</v>
      </c>
      <c r="F163" s="126">
        <v>366.69</v>
      </c>
      <c r="G163" s="126">
        <v>0</v>
      </c>
      <c r="H163" s="68">
        <v>550</v>
      </c>
      <c r="I163" s="98"/>
      <c r="J163" s="98"/>
      <c r="K163" s="98">
        <v>100</v>
      </c>
      <c r="L163" s="98">
        <v>450</v>
      </c>
      <c r="M163" s="80">
        <v>750</v>
      </c>
      <c r="N163" s="101">
        <v>0</v>
      </c>
      <c r="O163" s="101">
        <v>0</v>
      </c>
      <c r="P163" s="101">
        <v>726.81</v>
      </c>
      <c r="Q163" s="101">
        <v>23.19</v>
      </c>
      <c r="R163" s="102">
        <v>375</v>
      </c>
      <c r="S163" s="102"/>
      <c r="T163" s="102"/>
      <c r="U163" s="102">
        <v>374.05</v>
      </c>
      <c r="V163" s="102">
        <v>0.95</v>
      </c>
      <c r="W163" s="163">
        <v>375</v>
      </c>
      <c r="X163" s="119"/>
      <c r="Y163" s="121"/>
      <c r="Z163" s="121"/>
      <c r="AA163" s="121"/>
      <c r="AB163" s="69"/>
      <c r="AC163" s="91"/>
    </row>
    <row r="164" spans="1:29" s="3" customFormat="1" ht="25.5" x14ac:dyDescent="0.2">
      <c r="A164" s="12" t="s">
        <v>66</v>
      </c>
      <c r="B164" s="24"/>
      <c r="C164" s="126"/>
      <c r="D164" s="126"/>
      <c r="E164" s="126"/>
      <c r="F164" s="126">
        <v>2321.41</v>
      </c>
      <c r="G164" s="126">
        <v>178.59</v>
      </c>
      <c r="H164" s="68">
        <v>3000</v>
      </c>
      <c r="I164" s="98">
        <v>150</v>
      </c>
      <c r="J164" s="98"/>
      <c r="K164" s="98">
        <v>3150</v>
      </c>
      <c r="L164" s="98">
        <v>0</v>
      </c>
      <c r="M164" s="80">
        <v>3250</v>
      </c>
      <c r="N164" s="101">
        <v>0</v>
      </c>
      <c r="O164" s="101">
        <v>0</v>
      </c>
      <c r="P164" s="101">
        <v>3250</v>
      </c>
      <c r="Q164" s="101">
        <v>0</v>
      </c>
      <c r="R164" s="102">
        <v>3750</v>
      </c>
      <c r="S164" s="102"/>
      <c r="T164" s="102"/>
      <c r="U164" s="102">
        <v>3750</v>
      </c>
      <c r="V164" s="102">
        <v>0</v>
      </c>
      <c r="W164" s="163">
        <v>4200</v>
      </c>
      <c r="X164" s="119"/>
      <c r="Y164" s="121"/>
      <c r="Z164" s="121"/>
      <c r="AA164" s="121"/>
      <c r="AB164" s="69"/>
      <c r="AC164" s="91"/>
    </row>
    <row r="165" spans="1:29" s="3" customFormat="1" x14ac:dyDescent="0.2">
      <c r="A165" s="12" t="s">
        <v>116</v>
      </c>
      <c r="B165" s="24"/>
      <c r="C165" s="127"/>
      <c r="D165" s="126"/>
      <c r="E165" s="126"/>
      <c r="F165" s="126"/>
      <c r="G165" s="126"/>
      <c r="H165" s="70" t="s">
        <v>102</v>
      </c>
      <c r="I165" s="98">
        <v>500</v>
      </c>
      <c r="J165" s="98"/>
      <c r="K165" s="98">
        <v>500</v>
      </c>
      <c r="L165" s="98">
        <v>0</v>
      </c>
      <c r="M165" s="80">
        <v>100</v>
      </c>
      <c r="N165" s="101">
        <v>0</v>
      </c>
      <c r="O165" s="101">
        <v>0</v>
      </c>
      <c r="P165" s="101">
        <v>100</v>
      </c>
      <c r="Q165" s="101">
        <v>0</v>
      </c>
      <c r="R165" s="102">
        <v>120</v>
      </c>
      <c r="S165" s="102"/>
      <c r="T165" s="102"/>
      <c r="U165" s="102"/>
      <c r="V165" s="102">
        <v>120</v>
      </c>
      <c r="W165" s="163">
        <v>150</v>
      </c>
      <c r="X165" s="119"/>
      <c r="Y165" s="121"/>
      <c r="Z165" s="121"/>
      <c r="AA165" s="121"/>
      <c r="AB165" s="69"/>
      <c r="AC165" s="91"/>
    </row>
    <row r="166" spans="1:29" s="3" customFormat="1" x14ac:dyDescent="0.2">
      <c r="A166" s="12" t="s">
        <v>67</v>
      </c>
      <c r="B166" s="24"/>
      <c r="C166" s="126"/>
      <c r="D166" s="126"/>
      <c r="E166" s="126"/>
      <c r="F166" s="126">
        <v>8000</v>
      </c>
      <c r="G166" s="126">
        <v>0</v>
      </c>
      <c r="H166" s="68">
        <v>7000</v>
      </c>
      <c r="I166" s="98">
        <v>695.62</v>
      </c>
      <c r="J166" s="98"/>
      <c r="K166" s="98">
        <v>7572.48</v>
      </c>
      <c r="L166" s="98">
        <v>123.14</v>
      </c>
      <c r="M166" s="80">
        <v>9100</v>
      </c>
      <c r="N166" s="101">
        <v>0</v>
      </c>
      <c r="O166" s="101">
        <v>0</v>
      </c>
      <c r="P166" s="101">
        <v>9101.06</v>
      </c>
      <c r="Q166" s="101">
        <v>-1.06</v>
      </c>
      <c r="R166" s="102">
        <v>9100</v>
      </c>
      <c r="S166" s="102"/>
      <c r="T166" s="102"/>
      <c r="U166" s="102">
        <v>9100</v>
      </c>
      <c r="V166" s="102">
        <v>0</v>
      </c>
      <c r="W166" s="163">
        <v>11000</v>
      </c>
      <c r="X166" s="119"/>
      <c r="Y166" s="121"/>
      <c r="Z166" s="121" t="s">
        <v>288</v>
      </c>
      <c r="AA166" s="121"/>
      <c r="AB166" s="69"/>
      <c r="AC166" s="91"/>
    </row>
    <row r="167" spans="1:29" s="3" customFormat="1" x14ac:dyDescent="0.2">
      <c r="A167" s="12" t="s">
        <v>114</v>
      </c>
      <c r="B167" s="24"/>
      <c r="C167" s="126"/>
      <c r="D167" s="126"/>
      <c r="E167" s="126">
        <v>199.98</v>
      </c>
      <c r="F167" s="126">
        <v>0</v>
      </c>
      <c r="G167" s="126">
        <v>100.02</v>
      </c>
      <c r="H167" s="70" t="s">
        <v>102</v>
      </c>
      <c r="I167" s="98"/>
      <c r="J167" s="98"/>
      <c r="K167" s="98"/>
      <c r="L167" s="98"/>
      <c r="M167" s="80">
        <v>500</v>
      </c>
      <c r="N167" s="101">
        <v>0</v>
      </c>
      <c r="O167" s="101">
        <v>0</v>
      </c>
      <c r="P167" s="101">
        <v>189.92</v>
      </c>
      <c r="Q167" s="101">
        <v>310.08</v>
      </c>
      <c r="R167" s="102">
        <v>250</v>
      </c>
      <c r="S167" s="102"/>
      <c r="T167" s="102"/>
      <c r="U167" s="102">
        <v>203.9</v>
      </c>
      <c r="V167" s="102">
        <v>46.1</v>
      </c>
      <c r="W167" s="163">
        <v>250</v>
      </c>
      <c r="X167" s="119"/>
      <c r="Y167" s="121"/>
      <c r="Z167" s="121"/>
      <c r="AA167" s="121"/>
      <c r="AB167" s="69"/>
      <c r="AC167" s="91"/>
    </row>
    <row r="168" spans="1:29" s="3" customFormat="1" ht="25.5" x14ac:dyDescent="0.2">
      <c r="A168" s="12" t="s">
        <v>153</v>
      </c>
      <c r="B168" s="24"/>
      <c r="C168" s="127"/>
      <c r="D168" s="126"/>
      <c r="E168" s="126"/>
      <c r="F168" s="126"/>
      <c r="G168" s="126"/>
      <c r="H168" s="68">
        <v>300</v>
      </c>
      <c r="I168" s="98"/>
      <c r="J168" s="98"/>
      <c r="K168" s="98">
        <v>300</v>
      </c>
      <c r="L168" s="98">
        <v>0</v>
      </c>
      <c r="M168" s="80">
        <v>1000</v>
      </c>
      <c r="N168" s="101">
        <v>0</v>
      </c>
      <c r="O168" s="101">
        <v>0</v>
      </c>
      <c r="P168" s="101">
        <v>988.84</v>
      </c>
      <c r="Q168" s="101">
        <v>11.16</v>
      </c>
      <c r="R168" s="102">
        <v>1200</v>
      </c>
      <c r="S168" s="102"/>
      <c r="T168" s="102">
        <v>399.96</v>
      </c>
      <c r="U168" s="102">
        <v>800.04</v>
      </c>
      <c r="V168" s="102">
        <v>0</v>
      </c>
      <c r="W168" s="163">
        <v>1600</v>
      </c>
      <c r="X168" s="119"/>
      <c r="Y168" s="121"/>
      <c r="Z168" s="121"/>
      <c r="AA168" s="121"/>
      <c r="AB168" s="69"/>
      <c r="AC168" s="91"/>
    </row>
    <row r="169" spans="1:29" s="3" customFormat="1" ht="38.25" x14ac:dyDescent="0.2">
      <c r="A169" s="12" t="s">
        <v>177</v>
      </c>
      <c r="B169" s="24"/>
      <c r="C169" s="126"/>
      <c r="D169" s="126">
        <v>87.5</v>
      </c>
      <c r="E169" s="126"/>
      <c r="F169" s="126">
        <v>60.24</v>
      </c>
      <c r="G169" s="126">
        <v>289.76</v>
      </c>
      <c r="H169" s="68">
        <v>750</v>
      </c>
      <c r="I169" s="98"/>
      <c r="J169" s="98"/>
      <c r="K169" s="98">
        <v>726.97</v>
      </c>
      <c r="L169" s="98">
        <v>23.03</v>
      </c>
      <c r="M169" s="80">
        <v>480</v>
      </c>
      <c r="N169" s="101">
        <v>0</v>
      </c>
      <c r="O169" s="101">
        <v>0</v>
      </c>
      <c r="P169" s="101">
        <v>119.7</v>
      </c>
      <c r="Q169" s="101">
        <v>360.3</v>
      </c>
      <c r="R169" s="102">
        <v>800</v>
      </c>
      <c r="S169" s="102"/>
      <c r="T169" s="102"/>
      <c r="U169" s="102">
        <v>799.84</v>
      </c>
      <c r="V169" s="102">
        <v>0.16</v>
      </c>
      <c r="W169" s="163">
        <v>450</v>
      </c>
      <c r="X169" s="119"/>
      <c r="Y169" s="121"/>
      <c r="Z169" s="121"/>
      <c r="AA169" s="121"/>
      <c r="AB169" s="69"/>
      <c r="AC169" s="91"/>
    </row>
    <row r="170" spans="1:29" s="3" customFormat="1" x14ac:dyDescent="0.2">
      <c r="A170" s="24" t="s">
        <v>166</v>
      </c>
      <c r="B170" s="24"/>
      <c r="C170" s="127"/>
      <c r="D170" s="126"/>
      <c r="E170" s="126"/>
      <c r="F170" s="126"/>
      <c r="G170" s="126"/>
      <c r="H170" s="70" t="s">
        <v>102</v>
      </c>
      <c r="I170" s="98"/>
      <c r="J170" s="98"/>
      <c r="K170" s="98"/>
      <c r="L170" s="98"/>
      <c r="M170" s="81" t="s">
        <v>102</v>
      </c>
      <c r="N170" s="101"/>
      <c r="O170" s="101"/>
      <c r="P170" s="101"/>
      <c r="Q170" s="101"/>
      <c r="R170" s="102">
        <v>750</v>
      </c>
      <c r="S170" s="102"/>
      <c r="T170" s="102"/>
      <c r="U170" s="102">
        <v>720.6</v>
      </c>
      <c r="V170" s="102">
        <v>29.4</v>
      </c>
      <c r="W170" s="163">
        <v>900</v>
      </c>
      <c r="X170" s="119"/>
      <c r="Y170" s="121"/>
      <c r="Z170" s="121"/>
      <c r="AA170" s="121"/>
      <c r="AB170" s="69"/>
      <c r="AC170" s="91"/>
    </row>
    <row r="171" spans="1:29" s="3" customFormat="1" x14ac:dyDescent="0.2">
      <c r="A171" s="12" t="s">
        <v>68</v>
      </c>
      <c r="B171" s="24"/>
      <c r="C171" s="127"/>
      <c r="D171" s="126"/>
      <c r="E171" s="126"/>
      <c r="F171" s="126"/>
      <c r="G171" s="126"/>
      <c r="H171" s="68">
        <v>900</v>
      </c>
      <c r="I171" s="98"/>
      <c r="J171" s="98"/>
      <c r="K171" s="98">
        <v>900</v>
      </c>
      <c r="L171" s="98">
        <v>0</v>
      </c>
      <c r="M171" s="80">
        <v>1300</v>
      </c>
      <c r="N171" s="101">
        <v>0</v>
      </c>
      <c r="O171" s="101">
        <v>0</v>
      </c>
      <c r="P171" s="101">
        <v>1300</v>
      </c>
      <c r="Q171" s="101">
        <v>0</v>
      </c>
      <c r="R171" s="102">
        <v>1200</v>
      </c>
      <c r="S171" s="102"/>
      <c r="T171" s="102"/>
      <c r="U171" s="102">
        <v>800</v>
      </c>
      <c r="V171" s="102">
        <v>0</v>
      </c>
      <c r="W171" s="163">
        <v>1000</v>
      </c>
      <c r="X171" s="119"/>
      <c r="Y171" s="121"/>
      <c r="Z171" s="121"/>
      <c r="AA171" s="121"/>
      <c r="AB171" s="69"/>
      <c r="AC171" s="91"/>
    </row>
    <row r="172" spans="1:29" s="3" customFormat="1" x14ac:dyDescent="0.2">
      <c r="A172" s="12" t="s">
        <v>69</v>
      </c>
      <c r="B172" s="24"/>
      <c r="C172" s="126"/>
      <c r="D172" s="126"/>
      <c r="E172" s="126"/>
      <c r="F172" s="126">
        <v>7055.37</v>
      </c>
      <c r="G172" s="126">
        <v>44.63</v>
      </c>
      <c r="H172" s="68">
        <v>7100</v>
      </c>
      <c r="I172" s="98"/>
      <c r="J172" s="98"/>
      <c r="K172" s="98">
        <v>7100</v>
      </c>
      <c r="L172" s="98">
        <v>0</v>
      </c>
      <c r="M172" s="80">
        <v>9000</v>
      </c>
      <c r="N172" s="101">
        <v>0</v>
      </c>
      <c r="O172" s="101">
        <v>0</v>
      </c>
      <c r="P172" s="101">
        <v>9000</v>
      </c>
      <c r="Q172" s="101">
        <v>0</v>
      </c>
      <c r="R172" s="102">
        <v>10000</v>
      </c>
      <c r="S172" s="102"/>
      <c r="T172" s="102"/>
      <c r="U172" s="102">
        <v>9988.27</v>
      </c>
      <c r="V172" s="102">
        <v>11.73</v>
      </c>
      <c r="W172" s="163">
        <v>11000</v>
      </c>
      <c r="X172" s="119"/>
      <c r="Y172" s="121"/>
      <c r="Z172" s="121"/>
      <c r="AA172" s="121"/>
      <c r="AB172" s="69"/>
      <c r="AC172" s="91"/>
    </row>
    <row r="173" spans="1:29" s="3" customFormat="1" ht="25.5" x14ac:dyDescent="0.2">
      <c r="A173" s="24" t="s">
        <v>249</v>
      </c>
      <c r="B173" s="24"/>
      <c r="C173" s="127"/>
      <c r="D173" s="126"/>
      <c r="E173" s="126"/>
      <c r="F173" s="126"/>
      <c r="G173" s="126"/>
      <c r="H173" s="70" t="s">
        <v>102</v>
      </c>
      <c r="I173" s="98"/>
      <c r="J173" s="98"/>
      <c r="K173" s="98"/>
      <c r="L173" s="98"/>
      <c r="M173" s="81" t="s">
        <v>102</v>
      </c>
      <c r="N173" s="101"/>
      <c r="O173" s="101"/>
      <c r="P173" s="101"/>
      <c r="Q173" s="101"/>
      <c r="R173" s="103" t="s">
        <v>102</v>
      </c>
      <c r="S173" s="103"/>
      <c r="T173" s="103"/>
      <c r="U173" s="103"/>
      <c r="V173" s="103"/>
      <c r="W173" s="164">
        <v>300</v>
      </c>
      <c r="X173" s="119">
        <v>1000</v>
      </c>
      <c r="Y173" s="121" t="s">
        <v>288</v>
      </c>
      <c r="Z173" s="121" t="s">
        <v>288</v>
      </c>
      <c r="AA173" s="121"/>
      <c r="AB173" s="69"/>
      <c r="AC173" s="91"/>
    </row>
    <row r="174" spans="1:29" s="3" customFormat="1" ht="25.5" x14ac:dyDescent="0.2">
      <c r="A174" s="12" t="s">
        <v>172</v>
      </c>
      <c r="B174" s="24"/>
      <c r="C174" s="126"/>
      <c r="D174" s="126"/>
      <c r="E174" s="126"/>
      <c r="F174" s="126">
        <v>665</v>
      </c>
      <c r="G174" s="126">
        <v>135</v>
      </c>
      <c r="H174" s="68">
        <v>600</v>
      </c>
      <c r="I174" s="98"/>
      <c r="J174" s="98"/>
      <c r="K174" s="98">
        <v>477.6</v>
      </c>
      <c r="L174" s="98">
        <v>122.4</v>
      </c>
      <c r="M174" s="80">
        <v>100</v>
      </c>
      <c r="N174" s="101">
        <v>0</v>
      </c>
      <c r="O174" s="101">
        <v>100</v>
      </c>
      <c r="P174" s="101">
        <v>0</v>
      </c>
      <c r="Q174" s="101">
        <v>0</v>
      </c>
      <c r="R174" s="102">
        <v>100</v>
      </c>
      <c r="S174" s="102"/>
      <c r="T174" s="102"/>
      <c r="U174" s="102">
        <v>90.14</v>
      </c>
      <c r="V174" s="102">
        <v>9.86</v>
      </c>
      <c r="W174" s="163">
        <v>130</v>
      </c>
      <c r="X174" s="119"/>
      <c r="Y174" s="121"/>
      <c r="Z174" s="121"/>
      <c r="AA174" s="121"/>
      <c r="AB174" s="69"/>
      <c r="AC174" s="91"/>
    </row>
    <row r="175" spans="1:29" s="3" customFormat="1" x14ac:dyDescent="0.2">
      <c r="A175" s="24" t="s">
        <v>235</v>
      </c>
      <c r="B175" s="24"/>
      <c r="C175" s="127"/>
      <c r="D175" s="126"/>
      <c r="E175" s="126"/>
      <c r="F175" s="126"/>
      <c r="G175" s="126"/>
      <c r="H175" s="70" t="s">
        <v>102</v>
      </c>
      <c r="I175" s="98"/>
      <c r="J175" s="98"/>
      <c r="K175" s="98"/>
      <c r="L175" s="98"/>
      <c r="M175" s="81" t="s">
        <v>102</v>
      </c>
      <c r="N175" s="101"/>
      <c r="O175" s="101"/>
      <c r="P175" s="101"/>
      <c r="Q175" s="101"/>
      <c r="R175" s="103" t="s">
        <v>102</v>
      </c>
      <c r="S175" s="103"/>
      <c r="T175" s="103"/>
      <c r="U175" s="103"/>
      <c r="V175" s="103"/>
      <c r="W175" s="164">
        <v>230</v>
      </c>
      <c r="X175" s="119"/>
      <c r="Y175" s="121"/>
      <c r="Z175" s="121"/>
      <c r="AA175" s="121"/>
      <c r="AB175" s="69"/>
      <c r="AC175" s="91"/>
    </row>
    <row r="176" spans="1:29" s="3" customFormat="1" x14ac:dyDescent="0.2">
      <c r="A176" s="12" t="s">
        <v>70</v>
      </c>
      <c r="B176" s="24"/>
      <c r="C176" s="126"/>
      <c r="D176" s="126"/>
      <c r="E176" s="126"/>
      <c r="F176" s="126">
        <v>4313.8500000000004</v>
      </c>
      <c r="G176" s="126">
        <v>4986.1499999999996</v>
      </c>
      <c r="H176" s="68">
        <v>11000</v>
      </c>
      <c r="I176" s="98">
        <v>2750</v>
      </c>
      <c r="J176" s="98"/>
      <c r="K176" s="98">
        <v>13750</v>
      </c>
      <c r="L176" s="98">
        <v>0</v>
      </c>
      <c r="M176" s="80">
        <v>9000</v>
      </c>
      <c r="N176" s="101">
        <v>0</v>
      </c>
      <c r="O176" s="101">
        <v>0</v>
      </c>
      <c r="P176" s="101">
        <v>8185.88</v>
      </c>
      <c r="Q176" s="101">
        <v>814.12</v>
      </c>
      <c r="R176" s="102">
        <v>10000</v>
      </c>
      <c r="S176" s="102"/>
      <c r="T176" s="102"/>
      <c r="U176" s="102">
        <v>7254.39</v>
      </c>
      <c r="V176" s="102">
        <v>2745.61</v>
      </c>
      <c r="W176" s="163">
        <v>10000</v>
      </c>
      <c r="X176" s="119"/>
      <c r="Y176" s="121"/>
      <c r="Z176" s="121"/>
      <c r="AA176" s="121"/>
      <c r="AB176" s="69"/>
      <c r="AC176" s="91"/>
    </row>
    <row r="177" spans="1:31" s="3" customFormat="1" ht="25.5" x14ac:dyDescent="0.2">
      <c r="A177" s="24" t="s">
        <v>259</v>
      </c>
      <c r="B177" s="24"/>
      <c r="C177" s="127"/>
      <c r="D177" s="126"/>
      <c r="E177" s="126"/>
      <c r="F177" s="126"/>
      <c r="G177" s="126"/>
      <c r="H177" s="70" t="s">
        <v>102</v>
      </c>
      <c r="I177" s="98"/>
      <c r="J177" s="98"/>
      <c r="K177" s="98"/>
      <c r="L177" s="98"/>
      <c r="M177" s="81" t="s">
        <v>102</v>
      </c>
      <c r="N177" s="101"/>
      <c r="O177" s="101"/>
      <c r="P177" s="101"/>
      <c r="Q177" s="101"/>
      <c r="R177" s="103" t="s">
        <v>102</v>
      </c>
      <c r="S177" s="103"/>
      <c r="T177" s="103"/>
      <c r="U177" s="103"/>
      <c r="V177" s="103"/>
      <c r="W177" s="164">
        <v>0</v>
      </c>
      <c r="X177" s="119"/>
      <c r="Y177" s="121"/>
      <c r="Z177" s="121"/>
      <c r="AA177" s="121"/>
      <c r="AB177" s="69"/>
      <c r="AC177" s="91"/>
    </row>
    <row r="178" spans="1:31" s="3" customFormat="1" ht="25.5" x14ac:dyDescent="0.2">
      <c r="A178" s="24" t="s">
        <v>229</v>
      </c>
      <c r="B178" s="24"/>
      <c r="C178" s="127"/>
      <c r="D178" s="126"/>
      <c r="E178" s="126"/>
      <c r="F178" s="126"/>
      <c r="G178" s="126"/>
      <c r="H178" s="70" t="s">
        <v>102</v>
      </c>
      <c r="I178" s="98"/>
      <c r="J178" s="98"/>
      <c r="K178" s="98"/>
      <c r="L178" s="98"/>
      <c r="M178" s="81" t="s">
        <v>102</v>
      </c>
      <c r="N178" s="101"/>
      <c r="O178" s="101"/>
      <c r="P178" s="101"/>
      <c r="Q178" s="101"/>
      <c r="R178" s="103" t="s">
        <v>102</v>
      </c>
      <c r="S178" s="103"/>
      <c r="T178" s="103"/>
      <c r="U178" s="103"/>
      <c r="V178" s="103"/>
      <c r="W178" s="164">
        <v>0</v>
      </c>
      <c r="X178" s="119"/>
      <c r="Y178" s="121"/>
      <c r="Z178" s="121"/>
      <c r="AA178" s="121"/>
      <c r="AB178" s="69"/>
      <c r="AC178" s="91"/>
    </row>
    <row r="179" spans="1:31" s="3" customFormat="1" ht="25.5" x14ac:dyDescent="0.2">
      <c r="A179" s="24" t="s">
        <v>191</v>
      </c>
      <c r="B179" s="24"/>
      <c r="C179" s="127"/>
      <c r="D179" s="126"/>
      <c r="E179" s="126"/>
      <c r="F179" s="126"/>
      <c r="G179" s="126"/>
      <c r="H179" s="68">
        <v>150</v>
      </c>
      <c r="I179" s="98"/>
      <c r="J179" s="98"/>
      <c r="K179" s="98">
        <v>0</v>
      </c>
      <c r="L179" s="98">
        <v>150</v>
      </c>
      <c r="M179" s="81" t="s">
        <v>102</v>
      </c>
      <c r="N179" s="101"/>
      <c r="O179" s="101"/>
      <c r="P179" s="101"/>
      <c r="Q179" s="101"/>
      <c r="R179" s="102">
        <v>50</v>
      </c>
      <c r="S179" s="102"/>
      <c r="T179" s="102"/>
      <c r="U179" s="102">
        <v>53.88</v>
      </c>
      <c r="V179" s="102">
        <v>-3.88</v>
      </c>
      <c r="W179" s="163">
        <v>75</v>
      </c>
      <c r="X179" s="119"/>
      <c r="Y179" s="121"/>
      <c r="Z179" s="121"/>
      <c r="AA179" s="121"/>
      <c r="AB179" s="69"/>
      <c r="AC179" s="91"/>
    </row>
    <row r="180" spans="1:31" s="3" customFormat="1" x14ac:dyDescent="0.2">
      <c r="A180" s="24" t="s">
        <v>71</v>
      </c>
      <c r="B180" s="24"/>
      <c r="C180" s="126"/>
      <c r="D180" s="126"/>
      <c r="E180" s="126"/>
      <c r="F180" s="126">
        <v>207.9</v>
      </c>
      <c r="G180" s="126">
        <v>52.1</v>
      </c>
      <c r="H180" s="68">
        <v>200</v>
      </c>
      <c r="I180" s="98"/>
      <c r="J180" s="98"/>
      <c r="K180" s="98">
        <v>200</v>
      </c>
      <c r="L180" s="98">
        <v>0</v>
      </c>
      <c r="M180" s="80">
        <v>414</v>
      </c>
      <c r="N180" s="101">
        <v>0</v>
      </c>
      <c r="O180" s="101">
        <v>0</v>
      </c>
      <c r="P180" s="101">
        <v>250</v>
      </c>
      <c r="Q180" s="101">
        <v>164</v>
      </c>
      <c r="R180" s="102">
        <v>420</v>
      </c>
      <c r="S180" s="102"/>
      <c r="T180" s="102"/>
      <c r="U180" s="102"/>
      <c r="V180" s="102">
        <v>420</v>
      </c>
      <c r="W180" s="163">
        <v>270</v>
      </c>
      <c r="X180" s="119"/>
      <c r="Y180" s="121"/>
      <c r="Z180" s="121"/>
      <c r="AA180" s="121"/>
      <c r="AB180" s="69"/>
      <c r="AC180" s="91"/>
    </row>
    <row r="181" spans="1:31" s="3" customFormat="1" x14ac:dyDescent="0.2">
      <c r="A181" s="24" t="s">
        <v>72</v>
      </c>
      <c r="B181" s="24"/>
      <c r="C181" s="126"/>
      <c r="D181" s="126"/>
      <c r="E181" s="126"/>
      <c r="F181" s="126">
        <v>500</v>
      </c>
      <c r="G181" s="126">
        <v>0</v>
      </c>
      <c r="H181" s="68">
        <v>750</v>
      </c>
      <c r="I181" s="98"/>
      <c r="J181" s="98"/>
      <c r="K181" s="98">
        <v>750.35</v>
      </c>
      <c r="L181" s="98">
        <v>-0.35</v>
      </c>
      <c r="M181" s="80">
        <v>688</v>
      </c>
      <c r="N181" s="101">
        <v>0</v>
      </c>
      <c r="O181" s="101">
        <v>0</v>
      </c>
      <c r="P181" s="101">
        <v>163.69999999999999</v>
      </c>
      <c r="Q181" s="101">
        <v>524.29999999999995</v>
      </c>
      <c r="R181" s="103" t="s">
        <v>102</v>
      </c>
      <c r="S181" s="103"/>
      <c r="T181" s="103"/>
      <c r="U181" s="103"/>
      <c r="V181" s="103"/>
      <c r="W181" s="164">
        <v>350</v>
      </c>
      <c r="X181" s="119"/>
      <c r="Y181" s="121"/>
      <c r="Z181" s="121"/>
      <c r="AA181" s="121"/>
      <c r="AB181" s="69"/>
      <c r="AC181" s="91"/>
    </row>
    <row r="182" spans="1:31" s="3" customFormat="1" x14ac:dyDescent="0.2">
      <c r="A182" s="24" t="s">
        <v>197</v>
      </c>
      <c r="B182" s="24"/>
      <c r="C182" s="126"/>
      <c r="D182" s="126"/>
      <c r="E182" s="126"/>
      <c r="F182" s="126">
        <v>0</v>
      </c>
      <c r="G182" s="126">
        <v>500</v>
      </c>
      <c r="H182" s="70" t="s">
        <v>102</v>
      </c>
      <c r="I182" s="98"/>
      <c r="J182" s="98"/>
      <c r="K182" s="98"/>
      <c r="L182" s="98"/>
      <c r="M182" s="81" t="s">
        <v>102</v>
      </c>
      <c r="N182" s="101"/>
      <c r="O182" s="101"/>
      <c r="P182" s="101"/>
      <c r="Q182" s="101"/>
      <c r="R182" s="102">
        <v>400</v>
      </c>
      <c r="S182" s="102"/>
      <c r="T182" s="102"/>
      <c r="U182" s="102"/>
      <c r="V182" s="102">
        <v>400</v>
      </c>
      <c r="W182" s="163">
        <v>400</v>
      </c>
      <c r="X182" s="119"/>
      <c r="Y182" s="121"/>
      <c r="Z182" s="121"/>
      <c r="AA182" s="121"/>
      <c r="AB182" s="69"/>
      <c r="AC182" s="91"/>
    </row>
    <row r="183" spans="1:31" s="3" customFormat="1" ht="25.5" x14ac:dyDescent="0.2">
      <c r="A183" s="24" t="s">
        <v>189</v>
      </c>
      <c r="B183" s="24"/>
      <c r="C183" s="127"/>
      <c r="D183" s="126"/>
      <c r="E183" s="126"/>
      <c r="F183" s="126"/>
      <c r="G183" s="126"/>
      <c r="H183" s="70" t="s">
        <v>102</v>
      </c>
      <c r="I183" s="98">
        <v>450</v>
      </c>
      <c r="J183" s="98"/>
      <c r="K183" s="98">
        <v>0</v>
      </c>
      <c r="L183" s="98">
        <v>450</v>
      </c>
      <c r="M183" s="81" t="s">
        <v>102</v>
      </c>
      <c r="N183" s="101"/>
      <c r="O183" s="101"/>
      <c r="P183" s="101"/>
      <c r="Q183" s="101"/>
      <c r="R183" s="102">
        <v>270</v>
      </c>
      <c r="S183" s="102"/>
      <c r="T183" s="102">
        <v>89.99</v>
      </c>
      <c r="U183" s="102"/>
      <c r="V183" s="102">
        <v>180.01</v>
      </c>
      <c r="W183" s="163">
        <v>150</v>
      </c>
      <c r="X183" s="119"/>
      <c r="Y183" s="121"/>
      <c r="Z183" s="121"/>
      <c r="AA183" s="121"/>
      <c r="AB183" s="69"/>
      <c r="AC183" s="91"/>
    </row>
    <row r="184" spans="1:31" s="3" customFormat="1" ht="25.5" x14ac:dyDescent="0.2">
      <c r="A184" s="12" t="s">
        <v>73</v>
      </c>
      <c r="B184" s="24"/>
      <c r="C184" s="126"/>
      <c r="D184" s="126"/>
      <c r="E184" s="126"/>
      <c r="F184" s="126">
        <v>1277.6099999999999</v>
      </c>
      <c r="G184" s="126">
        <v>622.39</v>
      </c>
      <c r="H184" s="68">
        <v>1000</v>
      </c>
      <c r="I184" s="98"/>
      <c r="J184" s="98"/>
      <c r="K184" s="98">
        <v>1000</v>
      </c>
      <c r="L184" s="98">
        <v>0</v>
      </c>
      <c r="M184" s="80">
        <v>2000</v>
      </c>
      <c r="N184" s="101">
        <v>0</v>
      </c>
      <c r="O184" s="101">
        <v>0</v>
      </c>
      <c r="P184" s="101">
        <v>1745.38</v>
      </c>
      <c r="Q184" s="101">
        <v>254.62</v>
      </c>
      <c r="R184" s="102">
        <v>1720</v>
      </c>
      <c r="S184" s="102"/>
      <c r="T184" s="102"/>
      <c r="U184" s="102">
        <v>1700</v>
      </c>
      <c r="V184" s="102">
        <v>0</v>
      </c>
      <c r="W184" s="163">
        <v>1500</v>
      </c>
      <c r="X184" s="119"/>
      <c r="Y184" s="121"/>
      <c r="Z184" s="121"/>
      <c r="AA184" s="121"/>
      <c r="AB184" s="69"/>
      <c r="AC184" s="91"/>
    </row>
    <row r="185" spans="1:31" s="3" customFormat="1" ht="36.75" customHeight="1" x14ac:dyDescent="0.2">
      <c r="A185" s="24" t="s">
        <v>180</v>
      </c>
      <c r="B185" s="24"/>
      <c r="C185" s="126"/>
      <c r="D185" s="126"/>
      <c r="E185" s="126"/>
      <c r="F185" s="126">
        <v>133.72999999999999</v>
      </c>
      <c r="G185" s="126">
        <v>256.27</v>
      </c>
      <c r="H185" s="68">
        <v>500</v>
      </c>
      <c r="I185" s="98"/>
      <c r="J185" s="98"/>
      <c r="K185" s="98">
        <v>500</v>
      </c>
      <c r="L185" s="98">
        <v>0</v>
      </c>
      <c r="M185" s="81" t="s">
        <v>102</v>
      </c>
      <c r="N185" s="101">
        <v>125</v>
      </c>
      <c r="O185" s="101"/>
      <c r="P185" s="101">
        <v>125</v>
      </c>
      <c r="Q185" s="101">
        <v>0</v>
      </c>
      <c r="R185" s="102">
        <v>400</v>
      </c>
      <c r="S185" s="102"/>
      <c r="T185" s="102"/>
      <c r="U185" s="102">
        <v>400</v>
      </c>
      <c r="V185" s="102">
        <v>0</v>
      </c>
      <c r="W185" s="163">
        <v>300</v>
      </c>
      <c r="X185" s="119"/>
      <c r="Y185" s="121"/>
      <c r="Z185" s="121"/>
      <c r="AA185" s="121"/>
      <c r="AB185" s="69"/>
      <c r="AC185" s="91"/>
    </row>
    <row r="186" spans="1:31" s="3" customFormat="1" x14ac:dyDescent="0.2">
      <c r="A186" s="24" t="s">
        <v>269</v>
      </c>
      <c r="B186" s="24"/>
      <c r="C186" s="127"/>
      <c r="D186" s="126"/>
      <c r="E186" s="126"/>
      <c r="F186" s="126"/>
      <c r="G186" s="126"/>
      <c r="H186" s="70" t="s">
        <v>102</v>
      </c>
      <c r="I186" s="98"/>
      <c r="J186" s="98"/>
      <c r="K186" s="98"/>
      <c r="L186" s="98"/>
      <c r="M186" s="81" t="s">
        <v>102</v>
      </c>
      <c r="N186" s="101"/>
      <c r="O186" s="101"/>
      <c r="P186" s="101"/>
      <c r="Q186" s="101"/>
      <c r="R186" s="103" t="s">
        <v>102</v>
      </c>
      <c r="S186" s="103"/>
      <c r="T186" s="103"/>
      <c r="U186" s="103"/>
      <c r="V186" s="103"/>
      <c r="W186" s="164">
        <v>0</v>
      </c>
      <c r="X186" s="119"/>
      <c r="Y186" s="121"/>
      <c r="Z186" s="121"/>
      <c r="AA186" s="121"/>
      <c r="AB186" s="69"/>
      <c r="AC186" s="91"/>
    </row>
    <row r="187" spans="1:31" s="3" customFormat="1" x14ac:dyDescent="0.2">
      <c r="A187" s="24" t="s">
        <v>247</v>
      </c>
      <c r="B187" s="24"/>
      <c r="C187" s="127"/>
      <c r="D187" s="126"/>
      <c r="E187" s="126"/>
      <c r="F187" s="126"/>
      <c r="G187" s="126"/>
      <c r="H187" s="70" t="s">
        <v>102</v>
      </c>
      <c r="I187" s="98"/>
      <c r="J187" s="98"/>
      <c r="K187" s="98"/>
      <c r="L187" s="98"/>
      <c r="M187" s="81" t="s">
        <v>102</v>
      </c>
      <c r="N187" s="101"/>
      <c r="O187" s="101"/>
      <c r="P187" s="101"/>
      <c r="Q187" s="101"/>
      <c r="R187" s="103" t="s">
        <v>102</v>
      </c>
      <c r="S187" s="103"/>
      <c r="T187" s="103"/>
      <c r="U187" s="103"/>
      <c r="V187" s="103"/>
      <c r="W187" s="164">
        <v>200</v>
      </c>
      <c r="X187" s="119"/>
      <c r="Y187" s="121"/>
      <c r="Z187" s="121"/>
      <c r="AA187" s="121"/>
      <c r="AB187" s="69"/>
      <c r="AC187" s="91"/>
    </row>
    <row r="188" spans="1:31" s="3" customFormat="1" x14ac:dyDescent="0.2">
      <c r="A188" s="24" t="s">
        <v>256</v>
      </c>
      <c r="B188" s="24"/>
      <c r="C188" s="127"/>
      <c r="D188" s="126"/>
      <c r="E188" s="126"/>
      <c r="F188" s="126"/>
      <c r="G188" s="126"/>
      <c r="H188" s="70" t="s">
        <v>102</v>
      </c>
      <c r="I188" s="98"/>
      <c r="J188" s="98"/>
      <c r="K188" s="98"/>
      <c r="L188" s="98"/>
      <c r="M188" s="81" t="s">
        <v>102</v>
      </c>
      <c r="N188" s="101"/>
      <c r="O188" s="101"/>
      <c r="P188" s="101"/>
      <c r="Q188" s="101"/>
      <c r="R188" s="103" t="s">
        <v>102</v>
      </c>
      <c r="S188" s="103"/>
      <c r="T188" s="103"/>
      <c r="U188" s="103"/>
      <c r="V188" s="103"/>
      <c r="W188" s="164">
        <v>500</v>
      </c>
      <c r="X188" s="119"/>
      <c r="Y188" s="121"/>
      <c r="Z188" s="121"/>
      <c r="AA188" s="121"/>
      <c r="AB188" s="69"/>
      <c r="AC188" s="91"/>
    </row>
    <row r="189" spans="1:31" s="3" customFormat="1" ht="33" customHeight="1" x14ac:dyDescent="0.2">
      <c r="A189" s="24" t="s">
        <v>198</v>
      </c>
      <c r="B189" s="24"/>
      <c r="C189" s="127"/>
      <c r="D189" s="126"/>
      <c r="E189" s="126"/>
      <c r="F189" s="126"/>
      <c r="G189" s="126"/>
      <c r="H189" s="70" t="s">
        <v>102</v>
      </c>
      <c r="I189" s="98"/>
      <c r="J189" s="98"/>
      <c r="K189" s="98"/>
      <c r="L189" s="98"/>
      <c r="M189" s="81" t="s">
        <v>102</v>
      </c>
      <c r="N189" s="101"/>
      <c r="O189" s="101"/>
      <c r="P189" s="101"/>
      <c r="Q189" s="101"/>
      <c r="R189" s="102">
        <v>500</v>
      </c>
      <c r="S189" s="102"/>
      <c r="T189" s="102"/>
      <c r="U189" s="102"/>
      <c r="V189" s="102">
        <v>500</v>
      </c>
      <c r="W189" s="163">
        <v>1000</v>
      </c>
      <c r="X189" s="119"/>
      <c r="Y189" s="121"/>
      <c r="Z189" s="121" t="s">
        <v>288</v>
      </c>
      <c r="AA189" s="121"/>
      <c r="AB189" s="69"/>
      <c r="AC189" s="91"/>
    </row>
    <row r="190" spans="1:31" s="3" customFormat="1" ht="38.25" x14ac:dyDescent="0.2">
      <c r="A190" s="12" t="s">
        <v>74</v>
      </c>
      <c r="B190" s="24"/>
      <c r="C190" s="126"/>
      <c r="D190" s="126"/>
      <c r="E190" s="126"/>
      <c r="F190" s="126">
        <v>1694.59</v>
      </c>
      <c r="G190" s="126">
        <v>305.41000000000003</v>
      </c>
      <c r="H190" s="68">
        <v>2000</v>
      </c>
      <c r="I190" s="98"/>
      <c r="J190" s="98"/>
      <c r="K190" s="98">
        <v>1930.96</v>
      </c>
      <c r="L190" s="98">
        <v>69.040000000000006</v>
      </c>
      <c r="M190" s="80">
        <v>2000</v>
      </c>
      <c r="N190" s="101">
        <v>0</v>
      </c>
      <c r="O190" s="101">
        <v>0</v>
      </c>
      <c r="P190" s="101">
        <v>1977.29</v>
      </c>
      <c r="Q190" s="101">
        <v>22.71</v>
      </c>
      <c r="R190" s="102">
        <v>1950</v>
      </c>
      <c r="S190" s="102"/>
      <c r="T190" s="102"/>
      <c r="U190" s="102">
        <v>1950</v>
      </c>
      <c r="V190" s="102">
        <v>0</v>
      </c>
      <c r="W190" s="163">
        <v>2100</v>
      </c>
      <c r="X190" s="119"/>
      <c r="Y190" s="121"/>
      <c r="Z190" s="121"/>
      <c r="AA190" s="121"/>
      <c r="AB190" s="69"/>
      <c r="AC190" s="91"/>
    </row>
    <row r="191" spans="1:31" s="3" customFormat="1" ht="38.25" x14ac:dyDescent="0.2">
      <c r="A191" s="12" t="s">
        <v>122</v>
      </c>
      <c r="B191" s="24"/>
      <c r="C191" s="126"/>
      <c r="D191" s="126"/>
      <c r="E191" s="126"/>
      <c r="F191" s="126">
        <v>156.29</v>
      </c>
      <c r="G191" s="126">
        <v>193.71</v>
      </c>
      <c r="H191" s="68">
        <v>700</v>
      </c>
      <c r="I191" s="98"/>
      <c r="J191" s="98"/>
      <c r="K191" s="98">
        <v>700</v>
      </c>
      <c r="L191" s="98">
        <v>0</v>
      </c>
      <c r="M191" s="80">
        <v>250</v>
      </c>
      <c r="N191" s="101">
        <v>0</v>
      </c>
      <c r="O191" s="101">
        <v>0</v>
      </c>
      <c r="P191" s="101">
        <v>145.99</v>
      </c>
      <c r="Q191" s="101">
        <v>104.01</v>
      </c>
      <c r="R191" s="102">
        <v>240</v>
      </c>
      <c r="S191" s="102"/>
      <c r="T191" s="102">
        <v>79.989999999999995</v>
      </c>
      <c r="U191" s="102"/>
      <c r="V191" s="102">
        <v>160.01</v>
      </c>
      <c r="W191" s="163">
        <v>240</v>
      </c>
      <c r="X191" s="119"/>
      <c r="Y191" s="121"/>
      <c r="Z191" s="121"/>
      <c r="AA191" s="121"/>
      <c r="AB191" s="69"/>
      <c r="AC191" s="91"/>
    </row>
    <row r="192" spans="1:31" ht="25.5" x14ac:dyDescent="0.2">
      <c r="A192" s="24" t="s">
        <v>143</v>
      </c>
      <c r="B192" s="24"/>
      <c r="C192" s="127"/>
      <c r="D192" s="126"/>
      <c r="E192" s="126"/>
      <c r="F192" s="126"/>
      <c r="G192" s="126"/>
      <c r="H192" s="68">
        <v>200</v>
      </c>
      <c r="I192" s="98"/>
      <c r="J192" s="98"/>
      <c r="K192" s="98">
        <v>200</v>
      </c>
      <c r="L192" s="98">
        <v>0</v>
      </c>
      <c r="M192" s="80">
        <v>1250.0999999999999</v>
      </c>
      <c r="N192" s="100">
        <v>0</v>
      </c>
      <c r="O192" s="100">
        <v>0</v>
      </c>
      <c r="P192" s="100">
        <v>1250.0999999999999</v>
      </c>
      <c r="Q192" s="101">
        <v>0</v>
      </c>
      <c r="R192" s="102">
        <v>2000</v>
      </c>
      <c r="S192" s="102"/>
      <c r="T192" s="102"/>
      <c r="U192" s="102">
        <v>2000</v>
      </c>
      <c r="V192" s="102">
        <v>0</v>
      </c>
      <c r="W192" s="163">
        <v>1500</v>
      </c>
      <c r="X192" s="119"/>
      <c r="Y192" s="121"/>
      <c r="Z192" s="121"/>
      <c r="AA192" s="121"/>
      <c r="AB192" s="69"/>
      <c r="AC192" s="91"/>
      <c r="AD192" s="4"/>
      <c r="AE192" s="4"/>
    </row>
    <row r="193" spans="1:31" ht="25.5" x14ac:dyDescent="0.2">
      <c r="A193" s="24" t="s">
        <v>75</v>
      </c>
      <c r="B193" s="24"/>
      <c r="C193" s="126"/>
      <c r="D193" s="126"/>
      <c r="E193" s="126"/>
      <c r="F193" s="126">
        <v>9553.4699999999993</v>
      </c>
      <c r="G193" s="126">
        <v>22.53</v>
      </c>
      <c r="H193" s="68">
        <v>11500</v>
      </c>
      <c r="I193" s="98"/>
      <c r="J193" s="98"/>
      <c r="K193" s="98">
        <v>11500</v>
      </c>
      <c r="L193" s="98">
        <v>0</v>
      </c>
      <c r="M193" s="80">
        <v>9548</v>
      </c>
      <c r="N193" s="100">
        <v>0</v>
      </c>
      <c r="O193" s="100">
        <v>0</v>
      </c>
      <c r="P193" s="100">
        <v>9547.1299999999992</v>
      </c>
      <c r="Q193" s="101">
        <v>0.87</v>
      </c>
      <c r="R193" s="102">
        <v>12000</v>
      </c>
      <c r="S193" s="102"/>
      <c r="T193" s="102"/>
      <c r="U193" s="102">
        <v>8831.8799999999992</v>
      </c>
      <c r="V193" s="102">
        <v>3168.12</v>
      </c>
      <c r="W193" s="163">
        <v>13545</v>
      </c>
      <c r="X193" s="119"/>
      <c r="Y193" s="121"/>
      <c r="Z193" s="121"/>
      <c r="AA193" s="121"/>
      <c r="AB193" s="69"/>
      <c r="AC193" s="91"/>
      <c r="AD193" s="4"/>
      <c r="AE193" s="4"/>
    </row>
    <row r="194" spans="1:31" ht="25.5" x14ac:dyDescent="0.2">
      <c r="A194" s="24" t="s">
        <v>76</v>
      </c>
      <c r="B194" s="24"/>
      <c r="C194" s="126"/>
      <c r="D194" s="126"/>
      <c r="E194" s="126">
        <v>433.29</v>
      </c>
      <c r="F194" s="126">
        <v>700</v>
      </c>
      <c r="G194" s="126">
        <v>166.71</v>
      </c>
      <c r="H194" s="68">
        <v>1700</v>
      </c>
      <c r="I194" s="98"/>
      <c r="J194" s="98"/>
      <c r="K194" s="98">
        <v>1700</v>
      </c>
      <c r="L194" s="98">
        <v>0</v>
      </c>
      <c r="M194" s="80">
        <v>1600</v>
      </c>
      <c r="N194" s="100">
        <v>0</v>
      </c>
      <c r="O194" s="100">
        <v>0</v>
      </c>
      <c r="P194" s="100">
        <v>1000</v>
      </c>
      <c r="Q194" s="101">
        <v>600</v>
      </c>
      <c r="R194" s="102">
        <v>2000</v>
      </c>
      <c r="S194" s="102"/>
      <c r="T194" s="102"/>
      <c r="U194" s="102">
        <v>1750</v>
      </c>
      <c r="V194" s="102">
        <v>250</v>
      </c>
      <c r="W194" s="163">
        <v>1625</v>
      </c>
      <c r="X194" s="119"/>
      <c r="Y194" s="121"/>
      <c r="Z194" s="121"/>
      <c r="AA194" s="121"/>
      <c r="AB194" s="69"/>
      <c r="AC194" s="91"/>
      <c r="AD194" s="4"/>
      <c r="AE194" s="4"/>
    </row>
    <row r="195" spans="1:31" ht="38.25" x14ac:dyDescent="0.2">
      <c r="A195" s="24" t="s">
        <v>245</v>
      </c>
      <c r="B195" s="24"/>
      <c r="C195" s="127"/>
      <c r="D195" s="126"/>
      <c r="E195" s="126"/>
      <c r="F195" s="126"/>
      <c r="G195" s="126"/>
      <c r="H195" s="70" t="s">
        <v>102</v>
      </c>
      <c r="I195" s="98"/>
      <c r="J195" s="98"/>
      <c r="K195" s="98"/>
      <c r="L195" s="98"/>
      <c r="M195" s="81" t="s">
        <v>102</v>
      </c>
      <c r="N195" s="100"/>
      <c r="O195" s="100"/>
      <c r="P195" s="100"/>
      <c r="Q195" s="101"/>
      <c r="R195" s="103" t="s">
        <v>102</v>
      </c>
      <c r="S195" s="103"/>
      <c r="T195" s="103"/>
      <c r="U195" s="103"/>
      <c r="V195" s="103"/>
      <c r="W195" s="164">
        <v>400</v>
      </c>
      <c r="X195" s="119"/>
      <c r="Y195" s="121"/>
      <c r="Z195" s="121"/>
      <c r="AA195" s="121"/>
      <c r="AB195" s="69"/>
      <c r="AC195" s="91"/>
      <c r="AD195" s="4"/>
      <c r="AE195" s="4"/>
    </row>
    <row r="196" spans="1:31" x14ac:dyDescent="0.2">
      <c r="A196" s="24" t="s">
        <v>155</v>
      </c>
      <c r="B196" s="24"/>
      <c r="C196" s="127"/>
      <c r="D196" s="126"/>
      <c r="E196" s="126"/>
      <c r="F196" s="126"/>
      <c r="G196" s="126">
        <v>0</v>
      </c>
      <c r="H196" s="70" t="s">
        <v>102</v>
      </c>
      <c r="I196" s="98">
        <v>500</v>
      </c>
      <c r="J196" s="98"/>
      <c r="K196" s="98">
        <v>500</v>
      </c>
      <c r="L196" s="98">
        <v>0</v>
      </c>
      <c r="M196" s="80">
        <v>1500</v>
      </c>
      <c r="N196" s="100">
        <v>0</v>
      </c>
      <c r="O196" s="100">
        <v>499.95</v>
      </c>
      <c r="P196" s="100">
        <v>504.25</v>
      </c>
      <c r="Q196" s="101">
        <v>495.8</v>
      </c>
      <c r="R196" s="102">
        <v>1500</v>
      </c>
      <c r="S196" s="102"/>
      <c r="T196" s="102"/>
      <c r="U196" s="102"/>
      <c r="V196" s="102">
        <v>1500</v>
      </c>
      <c r="W196" s="163">
        <v>1000</v>
      </c>
      <c r="X196" s="119"/>
      <c r="Y196" s="121"/>
      <c r="Z196" s="121"/>
      <c r="AA196" s="121"/>
      <c r="AB196" s="69"/>
      <c r="AC196" s="91"/>
      <c r="AD196" s="4"/>
      <c r="AE196" s="4"/>
    </row>
    <row r="197" spans="1:31" x14ac:dyDescent="0.2">
      <c r="A197" s="24" t="s">
        <v>184</v>
      </c>
      <c r="B197" s="24"/>
      <c r="C197" s="126"/>
      <c r="D197" s="126"/>
      <c r="E197" s="126"/>
      <c r="F197" s="126">
        <v>0</v>
      </c>
      <c r="G197" s="126">
        <v>500</v>
      </c>
      <c r="H197" s="70" t="s">
        <v>102</v>
      </c>
      <c r="I197" s="98"/>
      <c r="J197" s="98"/>
      <c r="K197" s="98"/>
      <c r="L197" s="98"/>
      <c r="M197" s="81" t="s">
        <v>102</v>
      </c>
      <c r="N197" s="100"/>
      <c r="O197" s="100"/>
      <c r="P197" s="100"/>
      <c r="Q197" s="101"/>
      <c r="R197" s="102">
        <v>500</v>
      </c>
      <c r="S197" s="102"/>
      <c r="T197" s="102"/>
      <c r="U197" s="102">
        <v>500</v>
      </c>
      <c r="V197" s="102">
        <v>0</v>
      </c>
      <c r="W197" s="163">
        <v>500</v>
      </c>
      <c r="X197" s="119"/>
      <c r="Y197" s="121"/>
      <c r="Z197" s="121"/>
      <c r="AA197" s="121"/>
      <c r="AB197" s="69"/>
      <c r="AC197" s="91"/>
      <c r="AD197" s="4"/>
      <c r="AE197" s="4"/>
    </row>
    <row r="198" spans="1:31" x14ac:dyDescent="0.2">
      <c r="A198" s="24" t="s">
        <v>254</v>
      </c>
      <c r="B198" s="24"/>
      <c r="C198" s="127"/>
      <c r="D198" s="126"/>
      <c r="E198" s="126"/>
      <c r="F198" s="126"/>
      <c r="G198" s="126"/>
      <c r="H198" s="70" t="s">
        <v>102</v>
      </c>
      <c r="I198" s="98"/>
      <c r="J198" s="98"/>
      <c r="K198" s="98"/>
      <c r="L198" s="98"/>
      <c r="M198" s="81" t="s">
        <v>102</v>
      </c>
      <c r="N198" s="100"/>
      <c r="O198" s="100"/>
      <c r="P198" s="100"/>
      <c r="Q198" s="101"/>
      <c r="R198" s="103" t="s">
        <v>102</v>
      </c>
      <c r="S198" s="103"/>
      <c r="T198" s="103"/>
      <c r="U198" s="103"/>
      <c r="V198" s="103"/>
      <c r="W198" s="164">
        <v>450</v>
      </c>
      <c r="X198" s="119"/>
      <c r="Y198" s="121"/>
      <c r="Z198" s="121"/>
      <c r="AA198" s="121"/>
      <c r="AB198" s="69"/>
      <c r="AC198" s="91"/>
      <c r="AD198" s="4"/>
      <c r="AE198" s="4"/>
    </row>
    <row r="199" spans="1:31" ht="25.5" x14ac:dyDescent="0.2">
      <c r="A199" s="24" t="s">
        <v>267</v>
      </c>
      <c r="B199" s="24"/>
      <c r="C199" s="127" t="s">
        <v>285</v>
      </c>
      <c r="D199" s="126"/>
      <c r="E199" s="126"/>
      <c r="F199" s="126"/>
      <c r="G199" s="126"/>
      <c r="H199" s="70" t="s">
        <v>102</v>
      </c>
      <c r="I199" s="98"/>
      <c r="J199" s="98"/>
      <c r="K199" s="98"/>
      <c r="L199" s="98"/>
      <c r="M199" s="81" t="s">
        <v>102</v>
      </c>
      <c r="N199" s="100"/>
      <c r="O199" s="100"/>
      <c r="P199" s="100"/>
      <c r="Q199" s="101"/>
      <c r="R199" s="103" t="s">
        <v>102</v>
      </c>
      <c r="S199" s="103"/>
      <c r="T199" s="103"/>
      <c r="U199" s="103"/>
      <c r="V199" s="103"/>
      <c r="W199" s="164">
        <v>300</v>
      </c>
      <c r="X199" s="119"/>
      <c r="Y199" s="121"/>
      <c r="Z199" s="121" t="s">
        <v>288</v>
      </c>
      <c r="AA199" s="121"/>
      <c r="AB199" s="69"/>
      <c r="AC199" s="91"/>
      <c r="AD199" s="4"/>
      <c r="AE199" s="4"/>
    </row>
    <row r="200" spans="1:31" x14ac:dyDescent="0.2">
      <c r="A200" s="24" t="s">
        <v>152</v>
      </c>
      <c r="B200" s="24"/>
      <c r="C200" s="126">
        <v>500</v>
      </c>
      <c r="D200" s="126"/>
      <c r="E200" s="126"/>
      <c r="F200" s="126">
        <v>500</v>
      </c>
      <c r="G200" s="126">
        <v>0</v>
      </c>
      <c r="H200" s="68">
        <v>900</v>
      </c>
      <c r="I200" s="98"/>
      <c r="J200" s="98"/>
      <c r="K200" s="98">
        <v>900</v>
      </c>
      <c r="L200" s="98">
        <v>0</v>
      </c>
      <c r="M200" s="80">
        <v>960</v>
      </c>
      <c r="N200" s="100">
        <v>0</v>
      </c>
      <c r="O200" s="100">
        <v>0</v>
      </c>
      <c r="P200" s="100">
        <v>960</v>
      </c>
      <c r="Q200" s="101">
        <v>0</v>
      </c>
      <c r="R200" s="102">
        <v>1000</v>
      </c>
      <c r="S200" s="102"/>
      <c r="T200" s="102"/>
      <c r="U200" s="102">
        <v>1000</v>
      </c>
      <c r="V200" s="102">
        <v>0</v>
      </c>
      <c r="W200" s="163">
        <v>1300</v>
      </c>
      <c r="X200" s="119"/>
      <c r="Y200" s="121"/>
      <c r="Z200" s="121"/>
      <c r="AA200" s="121"/>
      <c r="AB200" s="69"/>
      <c r="AC200" s="91"/>
      <c r="AD200" s="4"/>
      <c r="AE200" s="4"/>
    </row>
    <row r="201" spans="1:31" x14ac:dyDescent="0.2">
      <c r="A201" s="24" t="s">
        <v>77</v>
      </c>
      <c r="B201" s="24"/>
      <c r="C201" s="126"/>
      <c r="D201" s="126"/>
      <c r="E201" s="126"/>
      <c r="F201" s="126">
        <v>7519.15</v>
      </c>
      <c r="G201" s="126">
        <v>-19.149999999999999</v>
      </c>
      <c r="H201" s="68">
        <v>6700</v>
      </c>
      <c r="I201" s="98"/>
      <c r="J201" s="98"/>
      <c r="K201" s="98">
        <v>6690.28</v>
      </c>
      <c r="L201" s="98">
        <v>9.7200000000000006</v>
      </c>
      <c r="M201" s="80">
        <v>7500</v>
      </c>
      <c r="N201" s="100">
        <v>0</v>
      </c>
      <c r="O201" s="100">
        <v>0</v>
      </c>
      <c r="P201" s="100">
        <v>7526.59</v>
      </c>
      <c r="Q201" s="101">
        <v>-26.59</v>
      </c>
      <c r="R201" s="102">
        <v>8000</v>
      </c>
      <c r="S201" s="102"/>
      <c r="T201" s="102"/>
      <c r="U201" s="102">
        <v>8000</v>
      </c>
      <c r="V201" s="102">
        <v>0</v>
      </c>
      <c r="W201" s="163">
        <v>8000</v>
      </c>
      <c r="X201" s="119"/>
      <c r="Y201" s="121"/>
      <c r="Z201" s="121"/>
      <c r="AA201" s="121"/>
      <c r="AB201" s="69"/>
      <c r="AC201" s="91"/>
      <c r="AD201" s="4"/>
      <c r="AE201" s="4"/>
    </row>
    <row r="202" spans="1:31" x14ac:dyDescent="0.2">
      <c r="A202" s="24" t="s">
        <v>168</v>
      </c>
      <c r="B202" s="24"/>
      <c r="C202" s="127"/>
      <c r="D202" s="126"/>
      <c r="E202" s="126"/>
      <c r="F202" s="126"/>
      <c r="G202" s="126"/>
      <c r="H202" s="70" t="s">
        <v>102</v>
      </c>
      <c r="I202" s="98"/>
      <c r="J202" s="98"/>
      <c r="K202" s="98"/>
      <c r="L202" s="98"/>
      <c r="M202" s="80">
        <v>540</v>
      </c>
      <c r="N202" s="100">
        <v>0</v>
      </c>
      <c r="O202" s="100">
        <v>0</v>
      </c>
      <c r="P202" s="100">
        <v>0</v>
      </c>
      <c r="Q202" s="101">
        <v>540</v>
      </c>
      <c r="R202" s="102">
        <v>540</v>
      </c>
      <c r="S202" s="102"/>
      <c r="T202" s="102"/>
      <c r="U202" s="102"/>
      <c r="V202" s="102">
        <v>540</v>
      </c>
      <c r="W202" s="163">
        <v>260</v>
      </c>
      <c r="X202" s="119"/>
      <c r="Y202" s="121"/>
      <c r="Z202" s="121"/>
      <c r="AA202" s="122"/>
      <c r="AB202" s="69"/>
      <c r="AC202" s="91"/>
      <c r="AD202" s="4"/>
      <c r="AE202" s="4"/>
    </row>
    <row r="203" spans="1:31" ht="45.75" customHeight="1" x14ac:dyDescent="0.2">
      <c r="A203" s="24"/>
      <c r="B203" s="24"/>
      <c r="C203" s="39"/>
      <c r="D203" s="38"/>
      <c r="E203" s="38"/>
      <c r="F203" s="69"/>
      <c r="G203" s="94" t="s">
        <v>173</v>
      </c>
      <c r="H203" s="94"/>
      <c r="I203" s="95">
        <v>381425</v>
      </c>
      <c r="J203" s="69"/>
      <c r="K203" s="141" t="s">
        <v>222</v>
      </c>
      <c r="L203" s="142"/>
      <c r="M203" s="143"/>
      <c r="N203" s="79"/>
      <c r="O203" s="79"/>
      <c r="P203" s="71"/>
      <c r="Q203" s="71"/>
      <c r="R203" s="71"/>
      <c r="S203" s="71"/>
      <c r="T203" s="71"/>
      <c r="U203" s="71"/>
      <c r="V203" s="71"/>
      <c r="W203" s="168"/>
      <c r="X203" s="72"/>
      <c r="Y203" s="78"/>
      <c r="Z203" s="152" t="s">
        <v>112</v>
      </c>
      <c r="AA203" s="153"/>
      <c r="AB203" s="36"/>
      <c r="AC203" s="16">
        <f>SUM(AC6:AC202)</f>
        <v>0</v>
      </c>
      <c r="AD203" s="4"/>
      <c r="AE203" s="4"/>
    </row>
    <row r="204" spans="1:31" ht="69.75" customHeight="1" x14ac:dyDescent="0.2">
      <c r="A204" s="144" t="s">
        <v>97</v>
      </c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6"/>
      <c r="AD204" s="4"/>
      <c r="AE204" s="4"/>
    </row>
    <row r="205" spans="1:31" ht="38.25" x14ac:dyDescent="0.2">
      <c r="A205" s="12" t="s">
        <v>78</v>
      </c>
      <c r="B205" s="24"/>
      <c r="C205" s="126"/>
      <c r="D205" s="126"/>
      <c r="E205" s="126"/>
      <c r="F205" s="126">
        <v>0</v>
      </c>
      <c r="G205" s="126">
        <v>616.4</v>
      </c>
      <c r="H205" s="70" t="s">
        <v>102</v>
      </c>
      <c r="I205" s="68"/>
      <c r="J205" s="68"/>
      <c r="K205" s="68"/>
      <c r="L205" s="68"/>
      <c r="M205" s="80">
        <v>1000</v>
      </c>
      <c r="N205" s="100">
        <v>250</v>
      </c>
      <c r="O205" s="100">
        <v>0</v>
      </c>
      <c r="P205" s="100">
        <v>1250</v>
      </c>
      <c r="Q205" s="101">
        <v>0</v>
      </c>
      <c r="R205" s="103" t="s">
        <v>102</v>
      </c>
      <c r="S205" s="103"/>
      <c r="T205" s="103"/>
      <c r="U205" s="103"/>
      <c r="V205" s="103"/>
      <c r="W205" s="164">
        <v>1000</v>
      </c>
      <c r="X205" s="119"/>
      <c r="Y205" s="121"/>
      <c r="Z205" s="121"/>
      <c r="AA205" s="121"/>
      <c r="AB205" s="69"/>
      <c r="AC205" s="91"/>
      <c r="AD205" s="4"/>
      <c r="AE205" s="4"/>
    </row>
    <row r="206" spans="1:31" ht="38.25" x14ac:dyDescent="0.2">
      <c r="A206" s="12" t="s">
        <v>79</v>
      </c>
      <c r="B206" s="24"/>
      <c r="C206" s="126"/>
      <c r="D206" s="126"/>
      <c r="E206" s="126"/>
      <c r="F206" s="126">
        <v>7550</v>
      </c>
      <c r="G206" s="126">
        <v>0</v>
      </c>
      <c r="H206" s="68">
        <v>10000</v>
      </c>
      <c r="I206" s="68"/>
      <c r="J206" s="68"/>
      <c r="K206" s="68">
        <v>6603.44</v>
      </c>
      <c r="L206" s="68">
        <v>3396.56</v>
      </c>
      <c r="M206" s="80">
        <v>9000</v>
      </c>
      <c r="N206" s="100">
        <v>0</v>
      </c>
      <c r="O206" s="100">
        <v>0</v>
      </c>
      <c r="P206" s="100">
        <v>9000</v>
      </c>
      <c r="Q206" s="101">
        <v>0</v>
      </c>
      <c r="R206" s="102">
        <v>4800</v>
      </c>
      <c r="S206" s="102"/>
      <c r="T206" s="102"/>
      <c r="U206" s="102">
        <v>4800</v>
      </c>
      <c r="V206" s="102">
        <v>0</v>
      </c>
      <c r="W206" s="163">
        <v>600</v>
      </c>
      <c r="X206" s="119">
        <v>13165</v>
      </c>
      <c r="Y206" s="121" t="s">
        <v>288</v>
      </c>
      <c r="Z206" s="121" t="s">
        <v>288</v>
      </c>
      <c r="AA206" s="121"/>
      <c r="AB206" s="69"/>
      <c r="AC206" s="91"/>
      <c r="AD206" s="4"/>
      <c r="AE206" s="4"/>
    </row>
    <row r="207" spans="1:31" ht="25.5" x14ac:dyDescent="0.2">
      <c r="A207" s="24" t="s">
        <v>179</v>
      </c>
      <c r="B207" s="24"/>
      <c r="C207" s="127"/>
      <c r="D207" s="126"/>
      <c r="E207" s="126"/>
      <c r="F207" s="126"/>
      <c r="G207" s="126"/>
      <c r="H207" s="68">
        <v>500</v>
      </c>
      <c r="I207" s="68"/>
      <c r="J207" s="68"/>
      <c r="K207" s="68">
        <v>293</v>
      </c>
      <c r="L207" s="68">
        <v>207</v>
      </c>
      <c r="M207" s="81" t="s">
        <v>102</v>
      </c>
      <c r="N207" s="100"/>
      <c r="O207" s="100"/>
      <c r="P207" s="100"/>
      <c r="Q207" s="101"/>
      <c r="R207" s="102">
        <v>750</v>
      </c>
      <c r="S207" s="102"/>
      <c r="T207" s="102"/>
      <c r="U207" s="102">
        <v>836.55</v>
      </c>
      <c r="V207" s="102">
        <v>-86.55</v>
      </c>
      <c r="W207" s="163">
        <v>1000</v>
      </c>
      <c r="X207" s="119"/>
      <c r="Y207" s="121"/>
      <c r="Z207" s="121"/>
      <c r="AA207" s="121"/>
      <c r="AB207" s="69"/>
      <c r="AC207" s="91"/>
      <c r="AD207" s="4"/>
      <c r="AE207" s="4"/>
    </row>
    <row r="208" spans="1:31" x14ac:dyDescent="0.2">
      <c r="A208" s="12" t="s">
        <v>80</v>
      </c>
      <c r="B208" s="24"/>
      <c r="C208" s="126"/>
      <c r="D208" s="126"/>
      <c r="E208" s="126"/>
      <c r="F208" s="126">
        <v>9052.8700000000008</v>
      </c>
      <c r="G208" s="126">
        <v>-2.87</v>
      </c>
      <c r="H208" s="68">
        <v>9150</v>
      </c>
      <c r="I208" s="68">
        <v>1771.19</v>
      </c>
      <c r="J208" s="68"/>
      <c r="K208" s="68">
        <v>10870.94</v>
      </c>
      <c r="L208" s="68">
        <v>50.25</v>
      </c>
      <c r="M208" s="80">
        <v>9150</v>
      </c>
      <c r="N208" s="100">
        <v>0</v>
      </c>
      <c r="O208" s="100">
        <v>0</v>
      </c>
      <c r="P208" s="100">
        <v>9150</v>
      </c>
      <c r="Q208" s="101">
        <v>0</v>
      </c>
      <c r="R208" s="102">
        <v>11000</v>
      </c>
      <c r="S208" s="102"/>
      <c r="T208" s="102"/>
      <c r="U208" s="102">
        <v>11061.47</v>
      </c>
      <c r="V208" s="102">
        <v>-61.47</v>
      </c>
      <c r="W208" s="163">
        <v>11000</v>
      </c>
      <c r="X208" s="119">
        <v>12000</v>
      </c>
      <c r="Y208" s="121" t="s">
        <v>288</v>
      </c>
      <c r="Z208" s="121" t="s">
        <v>288</v>
      </c>
      <c r="AA208" s="121"/>
      <c r="AB208" s="69"/>
      <c r="AC208" s="91"/>
      <c r="AD208" s="4"/>
      <c r="AE208" s="4"/>
    </row>
    <row r="209" spans="1:31" ht="25.5" x14ac:dyDescent="0.2">
      <c r="A209" s="12" t="s">
        <v>81</v>
      </c>
      <c r="B209" s="24"/>
      <c r="C209" s="126"/>
      <c r="D209" s="126"/>
      <c r="E209" s="126"/>
      <c r="F209" s="126">
        <v>3550</v>
      </c>
      <c r="G209" s="126">
        <v>0</v>
      </c>
      <c r="H209" s="68">
        <v>4000</v>
      </c>
      <c r="I209" s="68"/>
      <c r="J209" s="68"/>
      <c r="K209" s="68">
        <v>4024.65</v>
      </c>
      <c r="L209" s="68">
        <v>-24.65</v>
      </c>
      <c r="M209" s="80">
        <v>4000</v>
      </c>
      <c r="N209" s="100">
        <v>0</v>
      </c>
      <c r="O209" s="100">
        <v>0</v>
      </c>
      <c r="P209" s="100">
        <v>3997.57</v>
      </c>
      <c r="Q209" s="101">
        <v>2.4300000000000002</v>
      </c>
      <c r="R209" s="102">
        <v>4895</v>
      </c>
      <c r="S209" s="102">
        <v>205</v>
      </c>
      <c r="T209" s="102"/>
      <c r="U209" s="102">
        <v>5099.3900000000003</v>
      </c>
      <c r="V209" s="102">
        <v>0.61</v>
      </c>
      <c r="W209" s="163">
        <v>5000</v>
      </c>
      <c r="X209" s="119"/>
      <c r="Y209" s="121"/>
      <c r="Z209" s="121"/>
      <c r="AA209" s="121"/>
      <c r="AB209" s="69"/>
      <c r="AC209" s="91"/>
      <c r="AD209" s="4"/>
      <c r="AE209" s="4"/>
    </row>
    <row r="210" spans="1:31" ht="25.5" x14ac:dyDescent="0.2">
      <c r="A210" s="12" t="s">
        <v>82</v>
      </c>
      <c r="B210" s="24"/>
      <c r="C210" s="126"/>
      <c r="D210" s="126"/>
      <c r="E210" s="126"/>
      <c r="F210" s="126">
        <v>750</v>
      </c>
      <c r="G210" s="126">
        <v>0</v>
      </c>
      <c r="H210" s="68">
        <v>750</v>
      </c>
      <c r="I210" s="68"/>
      <c r="J210" s="68"/>
      <c r="K210" s="68">
        <v>668.22</v>
      </c>
      <c r="L210" s="68">
        <v>81.78</v>
      </c>
      <c r="M210" s="80">
        <v>750</v>
      </c>
      <c r="N210" s="100">
        <v>0</v>
      </c>
      <c r="O210" s="100">
        <v>0</v>
      </c>
      <c r="P210" s="100">
        <v>750</v>
      </c>
      <c r="Q210" s="101">
        <v>0</v>
      </c>
      <c r="R210" s="102">
        <v>600</v>
      </c>
      <c r="S210" s="102"/>
      <c r="T210" s="102"/>
      <c r="U210" s="102">
        <v>528</v>
      </c>
      <c r="V210" s="102">
        <v>72</v>
      </c>
      <c r="W210" s="163">
        <v>0</v>
      </c>
      <c r="X210" s="119"/>
      <c r="Y210" s="121"/>
      <c r="Z210" s="121"/>
      <c r="AA210" s="121"/>
      <c r="AB210" s="69"/>
      <c r="AC210" s="91"/>
      <c r="AD210" s="4"/>
      <c r="AE210" s="4"/>
    </row>
    <row r="211" spans="1:31" ht="25.5" x14ac:dyDescent="0.2">
      <c r="A211" s="13" t="s">
        <v>101</v>
      </c>
      <c r="B211" s="26"/>
      <c r="C211" s="126"/>
      <c r="D211" s="126"/>
      <c r="E211" s="126"/>
      <c r="F211" s="126">
        <v>2271.8200000000002</v>
      </c>
      <c r="G211" s="126">
        <v>-221.82</v>
      </c>
      <c r="H211" s="68">
        <v>2050</v>
      </c>
      <c r="I211" s="68"/>
      <c r="J211" s="68"/>
      <c r="K211" s="68">
        <v>2057.7199999999998</v>
      </c>
      <c r="L211" s="68">
        <v>-7.72</v>
      </c>
      <c r="M211" s="80">
        <v>2050</v>
      </c>
      <c r="N211" s="100">
        <v>11</v>
      </c>
      <c r="O211" s="100">
        <v>0</v>
      </c>
      <c r="P211" s="100">
        <v>2060.0100000000002</v>
      </c>
      <c r="Q211" s="101">
        <v>0.99</v>
      </c>
      <c r="R211" s="102">
        <v>2050</v>
      </c>
      <c r="S211" s="102"/>
      <c r="T211" s="102"/>
      <c r="U211" s="102">
        <v>2002.9</v>
      </c>
      <c r="V211" s="102">
        <v>47.1</v>
      </c>
      <c r="W211" s="163">
        <v>2050</v>
      </c>
      <c r="X211" s="119"/>
      <c r="Y211" s="121"/>
      <c r="Z211" s="121"/>
      <c r="AA211" s="121"/>
      <c r="AB211" s="69"/>
      <c r="AC211" s="91"/>
      <c r="AD211" s="4"/>
      <c r="AE211" s="4"/>
    </row>
    <row r="212" spans="1:31" ht="38.25" x14ac:dyDescent="0.2">
      <c r="A212" s="13" t="s">
        <v>103</v>
      </c>
      <c r="B212" s="26"/>
      <c r="C212" s="126"/>
      <c r="D212" s="126"/>
      <c r="E212" s="126"/>
      <c r="F212" s="126">
        <v>0</v>
      </c>
      <c r="G212" s="126">
        <v>300</v>
      </c>
      <c r="H212" s="68">
        <v>200</v>
      </c>
      <c r="I212" s="68"/>
      <c r="J212" s="68"/>
      <c r="K212" s="68">
        <v>0</v>
      </c>
      <c r="L212" s="68">
        <v>200</v>
      </c>
      <c r="M212" s="81" t="s">
        <v>102</v>
      </c>
      <c r="N212" s="100"/>
      <c r="O212" s="100"/>
      <c r="P212" s="100"/>
      <c r="Q212" s="101"/>
      <c r="R212" s="102">
        <v>100</v>
      </c>
      <c r="S212" s="102"/>
      <c r="T212" s="102"/>
      <c r="U212" s="102">
        <v>100</v>
      </c>
      <c r="V212" s="102">
        <v>0</v>
      </c>
      <c r="W212" s="163">
        <v>100</v>
      </c>
      <c r="X212" s="119"/>
      <c r="Y212" s="121"/>
      <c r="Z212" s="121"/>
      <c r="AA212" s="121"/>
      <c r="AB212" s="69"/>
      <c r="AC212" s="91"/>
      <c r="AD212" s="4"/>
      <c r="AE212" s="4"/>
    </row>
    <row r="213" spans="1:31" ht="25.5" x14ac:dyDescent="0.2">
      <c r="A213" s="12" t="s">
        <v>83</v>
      </c>
      <c r="B213" s="24"/>
      <c r="C213" s="126"/>
      <c r="D213" s="126">
        <v>762.5</v>
      </c>
      <c r="E213" s="126"/>
      <c r="F213" s="126">
        <v>3046.43</v>
      </c>
      <c r="G213" s="126">
        <v>766.07</v>
      </c>
      <c r="H213" s="68">
        <v>4000</v>
      </c>
      <c r="I213" s="68"/>
      <c r="J213" s="68"/>
      <c r="K213" s="68">
        <v>4000</v>
      </c>
      <c r="L213" s="68">
        <v>0</v>
      </c>
      <c r="M213" s="80">
        <v>4000</v>
      </c>
      <c r="N213" s="100">
        <v>0</v>
      </c>
      <c r="O213" s="100">
        <v>0</v>
      </c>
      <c r="P213" s="100">
        <v>4000</v>
      </c>
      <c r="Q213" s="101">
        <v>0</v>
      </c>
      <c r="R213" s="102">
        <v>4500</v>
      </c>
      <c r="S213" s="102"/>
      <c r="T213" s="102"/>
      <c r="U213" s="102">
        <v>4500</v>
      </c>
      <c r="V213" s="102">
        <v>0</v>
      </c>
      <c r="W213" s="163">
        <v>4500</v>
      </c>
      <c r="X213" s="119"/>
      <c r="Y213" s="121"/>
      <c r="Z213" s="121"/>
      <c r="AA213" s="121"/>
      <c r="AB213" s="69"/>
      <c r="AC213" s="91"/>
      <c r="AD213" s="4"/>
      <c r="AE213" s="4"/>
    </row>
    <row r="214" spans="1:31" ht="25.5" x14ac:dyDescent="0.2">
      <c r="A214" s="12" t="s">
        <v>84</v>
      </c>
      <c r="B214" s="24"/>
      <c r="C214" s="126"/>
      <c r="D214" s="126"/>
      <c r="E214" s="126"/>
      <c r="F214" s="126">
        <v>1555</v>
      </c>
      <c r="G214" s="126">
        <v>-5</v>
      </c>
      <c r="H214" s="68">
        <v>1600</v>
      </c>
      <c r="I214" s="68"/>
      <c r="J214" s="68"/>
      <c r="K214" s="68">
        <v>1520.45</v>
      </c>
      <c r="L214" s="68">
        <v>79.55</v>
      </c>
      <c r="M214" s="80">
        <v>400</v>
      </c>
      <c r="N214" s="100">
        <v>0</v>
      </c>
      <c r="O214" s="100">
        <v>0</v>
      </c>
      <c r="P214" s="100">
        <v>161.84</v>
      </c>
      <c r="Q214" s="101">
        <v>238.16</v>
      </c>
      <c r="R214" s="102">
        <v>1600</v>
      </c>
      <c r="S214" s="102"/>
      <c r="T214" s="102"/>
      <c r="U214" s="102">
        <v>1106.72</v>
      </c>
      <c r="V214" s="102">
        <v>493.28</v>
      </c>
      <c r="W214" s="163">
        <v>1400</v>
      </c>
      <c r="X214" s="119"/>
      <c r="Y214" s="121"/>
      <c r="Z214" s="121"/>
      <c r="AA214" s="121"/>
      <c r="AB214" s="69"/>
      <c r="AC214" s="91"/>
      <c r="AD214" s="4"/>
      <c r="AE214" s="4"/>
    </row>
    <row r="215" spans="1:31" ht="25.5" x14ac:dyDescent="0.2">
      <c r="A215" s="24" t="s">
        <v>194</v>
      </c>
      <c r="B215" s="24"/>
      <c r="C215" s="127"/>
      <c r="D215" s="126"/>
      <c r="E215" s="126"/>
      <c r="F215" s="126"/>
      <c r="G215" s="126"/>
      <c r="H215" s="70" t="s">
        <v>102</v>
      </c>
      <c r="I215" s="68"/>
      <c r="J215" s="68"/>
      <c r="K215" s="68"/>
      <c r="L215" s="68"/>
      <c r="M215" s="81" t="s">
        <v>102</v>
      </c>
      <c r="N215" s="100"/>
      <c r="O215" s="100"/>
      <c r="P215" s="100"/>
      <c r="Q215" s="101"/>
      <c r="R215" s="102">
        <v>450</v>
      </c>
      <c r="S215" s="102"/>
      <c r="T215" s="102"/>
      <c r="U215" s="102">
        <v>74.34</v>
      </c>
      <c r="V215" s="102">
        <v>375.66</v>
      </c>
      <c r="W215" s="163">
        <v>450</v>
      </c>
      <c r="X215" s="119"/>
      <c r="Y215" s="121"/>
      <c r="Z215" s="121"/>
      <c r="AA215" s="121"/>
      <c r="AB215" s="69"/>
      <c r="AC215" s="91"/>
      <c r="AD215" s="4"/>
      <c r="AE215" s="4"/>
    </row>
    <row r="216" spans="1:31" x14ac:dyDescent="0.2">
      <c r="A216" s="13" t="s">
        <v>139</v>
      </c>
      <c r="B216" s="26"/>
      <c r="C216" s="126"/>
      <c r="D216" s="126"/>
      <c r="E216" s="126"/>
      <c r="F216" s="126">
        <v>0</v>
      </c>
      <c r="G216" s="126">
        <v>270</v>
      </c>
      <c r="H216" s="70" t="s">
        <v>102</v>
      </c>
      <c r="I216" s="68"/>
      <c r="J216" s="68"/>
      <c r="K216" s="68"/>
      <c r="L216" s="68"/>
      <c r="M216" s="81" t="s">
        <v>102</v>
      </c>
      <c r="N216" s="100"/>
      <c r="O216" s="100"/>
      <c r="P216" s="100"/>
      <c r="Q216" s="101"/>
      <c r="R216" s="102">
        <v>160</v>
      </c>
      <c r="S216" s="102"/>
      <c r="T216" s="102"/>
      <c r="U216" s="102">
        <v>0</v>
      </c>
      <c r="V216" s="102">
        <v>160</v>
      </c>
      <c r="W216" s="163">
        <v>100</v>
      </c>
      <c r="X216" s="119"/>
      <c r="Y216" s="121"/>
      <c r="Z216" s="121"/>
      <c r="AA216" s="121"/>
      <c r="AB216" s="69"/>
      <c r="AC216" s="91"/>
      <c r="AD216" s="4"/>
      <c r="AE216" s="4"/>
    </row>
    <row r="217" spans="1:31" x14ac:dyDescent="0.2">
      <c r="A217" s="24" t="s">
        <v>85</v>
      </c>
      <c r="B217" s="24"/>
      <c r="C217" s="126"/>
      <c r="D217" s="126"/>
      <c r="E217" s="126"/>
      <c r="F217" s="126">
        <v>1616.87</v>
      </c>
      <c r="G217" s="126">
        <v>1233.1300000000001</v>
      </c>
      <c r="H217" s="68">
        <v>4000</v>
      </c>
      <c r="I217" s="68"/>
      <c r="J217" s="68"/>
      <c r="K217" s="68">
        <v>4000</v>
      </c>
      <c r="L217" s="68">
        <v>0</v>
      </c>
      <c r="M217" s="80">
        <v>4000</v>
      </c>
      <c r="N217" s="100">
        <v>0</v>
      </c>
      <c r="O217" s="100">
        <v>0</v>
      </c>
      <c r="P217" s="100">
        <v>4000</v>
      </c>
      <c r="Q217" s="101">
        <v>0</v>
      </c>
      <c r="R217" s="102">
        <v>6300</v>
      </c>
      <c r="S217" s="102"/>
      <c r="T217" s="102"/>
      <c r="U217" s="102">
        <v>6300</v>
      </c>
      <c r="V217" s="102">
        <v>0</v>
      </c>
      <c r="W217" s="163">
        <v>7600</v>
      </c>
      <c r="X217" s="119"/>
      <c r="Y217" s="121"/>
      <c r="Z217" s="121"/>
      <c r="AA217" s="121"/>
      <c r="AB217" s="69"/>
      <c r="AC217" s="91"/>
      <c r="AD217" s="4"/>
      <c r="AE217" s="4"/>
    </row>
    <row r="218" spans="1:31" ht="38.25" x14ac:dyDescent="0.2">
      <c r="A218" s="24" t="s">
        <v>204</v>
      </c>
      <c r="B218" s="24"/>
      <c r="C218" s="127"/>
      <c r="D218" s="126"/>
      <c r="E218" s="126"/>
      <c r="F218" s="126"/>
      <c r="G218" s="126"/>
      <c r="H218" s="70" t="s">
        <v>102</v>
      </c>
      <c r="I218" s="68"/>
      <c r="J218" s="68"/>
      <c r="K218" s="68"/>
      <c r="L218" s="68"/>
      <c r="M218" s="81" t="s">
        <v>102</v>
      </c>
      <c r="N218" s="100"/>
      <c r="O218" s="100"/>
      <c r="P218" s="100"/>
      <c r="Q218" s="101"/>
      <c r="R218" s="103" t="s">
        <v>102</v>
      </c>
      <c r="S218" s="103"/>
      <c r="T218" s="103"/>
      <c r="U218" s="103">
        <v>700</v>
      </c>
      <c r="V218" s="103">
        <v>0</v>
      </c>
      <c r="W218" s="164">
        <v>400</v>
      </c>
      <c r="X218" s="119"/>
      <c r="Y218" s="121"/>
      <c r="Z218" s="121"/>
      <c r="AA218" s="121"/>
      <c r="AB218" s="69"/>
      <c r="AC218" s="91"/>
      <c r="AD218" s="4"/>
      <c r="AE218" s="4"/>
    </row>
    <row r="219" spans="1:31" ht="25.5" x14ac:dyDescent="0.2">
      <c r="A219" s="24" t="s">
        <v>124</v>
      </c>
      <c r="B219" s="24"/>
      <c r="C219" s="126"/>
      <c r="D219" s="126"/>
      <c r="E219" s="126"/>
      <c r="F219" s="126">
        <v>432.16</v>
      </c>
      <c r="G219" s="126">
        <v>17.84</v>
      </c>
      <c r="H219" s="68">
        <v>450</v>
      </c>
      <c r="I219" s="68">
        <v>112.5</v>
      </c>
      <c r="J219" s="68"/>
      <c r="K219" s="68">
        <v>562.5</v>
      </c>
      <c r="L219" s="68">
        <v>0</v>
      </c>
      <c r="M219" s="80">
        <v>585</v>
      </c>
      <c r="N219" s="100">
        <v>146.25</v>
      </c>
      <c r="O219" s="100">
        <v>0</v>
      </c>
      <c r="P219" s="100">
        <v>729.4</v>
      </c>
      <c r="Q219" s="101">
        <v>1.85</v>
      </c>
      <c r="R219" s="102">
        <v>700</v>
      </c>
      <c r="S219" s="102"/>
      <c r="T219" s="102"/>
      <c r="U219" s="102">
        <v>696.25</v>
      </c>
      <c r="V219" s="102">
        <v>503.75</v>
      </c>
      <c r="W219" s="163">
        <v>900</v>
      </c>
      <c r="X219" s="119"/>
      <c r="Y219" s="121"/>
      <c r="Z219" s="121"/>
      <c r="AA219" s="121"/>
      <c r="AB219" s="69"/>
      <c r="AC219" s="91"/>
      <c r="AD219" s="4"/>
      <c r="AE219" s="4"/>
    </row>
    <row r="220" spans="1:31" ht="38.25" x14ac:dyDescent="0.2">
      <c r="A220" s="12" t="s">
        <v>86</v>
      </c>
      <c r="B220" s="24"/>
      <c r="C220" s="126"/>
      <c r="D220" s="126"/>
      <c r="E220" s="126"/>
      <c r="F220" s="126">
        <v>1000</v>
      </c>
      <c r="G220" s="126">
        <v>0</v>
      </c>
      <c r="H220" s="68">
        <v>1200</v>
      </c>
      <c r="I220" s="68"/>
      <c r="J220" s="68">
        <v>399.96</v>
      </c>
      <c r="K220" s="68">
        <v>800.04</v>
      </c>
      <c r="L220" s="68">
        <v>0</v>
      </c>
      <c r="M220" s="80">
        <v>1200</v>
      </c>
      <c r="N220" s="100">
        <v>0</v>
      </c>
      <c r="O220" s="100">
        <v>0</v>
      </c>
      <c r="P220" s="100">
        <v>600</v>
      </c>
      <c r="Q220" s="101">
        <v>600</v>
      </c>
      <c r="R220" s="102">
        <v>1200</v>
      </c>
      <c r="S220" s="102"/>
      <c r="T220" s="102"/>
      <c r="U220" s="102">
        <v>1724.89</v>
      </c>
      <c r="V220" s="102">
        <v>25.11</v>
      </c>
      <c r="W220" s="163">
        <v>700</v>
      </c>
      <c r="X220" s="119"/>
      <c r="Y220" s="121"/>
      <c r="Z220" s="121"/>
      <c r="AA220" s="121"/>
      <c r="AB220" s="69"/>
      <c r="AC220" s="91"/>
      <c r="AD220" s="4"/>
      <c r="AE220" s="4"/>
    </row>
    <row r="221" spans="1:31" ht="25.5" x14ac:dyDescent="0.2">
      <c r="A221" s="24" t="s">
        <v>261</v>
      </c>
      <c r="B221" s="24"/>
      <c r="C221" s="127"/>
      <c r="D221" s="126"/>
      <c r="E221" s="126"/>
      <c r="F221" s="126"/>
      <c r="G221" s="126"/>
      <c r="H221" s="70" t="s">
        <v>102</v>
      </c>
      <c r="I221" s="68"/>
      <c r="J221" s="68"/>
      <c r="K221" s="68"/>
      <c r="L221" s="68"/>
      <c r="M221" s="81" t="s">
        <v>102</v>
      </c>
      <c r="N221" s="100"/>
      <c r="O221" s="100"/>
      <c r="P221" s="100"/>
      <c r="Q221" s="101"/>
      <c r="R221" s="103" t="s">
        <v>102</v>
      </c>
      <c r="S221" s="103"/>
      <c r="T221" s="103"/>
      <c r="U221" s="103"/>
      <c r="V221" s="103"/>
      <c r="W221" s="164">
        <v>0</v>
      </c>
      <c r="X221" s="119"/>
      <c r="Y221" s="121"/>
      <c r="Z221" s="121"/>
      <c r="AA221" s="121"/>
      <c r="AB221" s="69"/>
      <c r="AC221" s="91"/>
      <c r="AD221" s="4"/>
      <c r="AE221" s="4"/>
    </row>
    <row r="222" spans="1:31" ht="25.5" x14ac:dyDescent="0.2">
      <c r="A222" s="12" t="s">
        <v>87</v>
      </c>
      <c r="B222" s="24"/>
      <c r="C222" s="126"/>
      <c r="D222" s="126"/>
      <c r="E222" s="126"/>
      <c r="F222" s="126">
        <v>1250</v>
      </c>
      <c r="G222" s="126">
        <v>0</v>
      </c>
      <c r="H222" s="68">
        <v>1500</v>
      </c>
      <c r="I222" s="68"/>
      <c r="J222" s="68"/>
      <c r="K222" s="68">
        <v>1545.99</v>
      </c>
      <c r="L222" s="68">
        <v>-45.99</v>
      </c>
      <c r="M222" s="80">
        <v>1950</v>
      </c>
      <c r="N222" s="100">
        <v>0</v>
      </c>
      <c r="O222" s="100">
        <v>0</v>
      </c>
      <c r="P222" s="100">
        <v>1950.57</v>
      </c>
      <c r="Q222" s="101">
        <v>-0.56999999999999995</v>
      </c>
      <c r="R222" s="102">
        <v>1750</v>
      </c>
      <c r="S222" s="102"/>
      <c r="T222" s="102"/>
      <c r="U222" s="102">
        <v>1724.89</v>
      </c>
      <c r="V222" s="102">
        <v>25.11</v>
      </c>
      <c r="W222" s="163">
        <v>1750</v>
      </c>
      <c r="X222" s="119"/>
      <c r="Y222" s="121"/>
      <c r="Z222" s="121"/>
      <c r="AA222" s="121"/>
      <c r="AB222" s="69"/>
      <c r="AC222" s="91"/>
      <c r="AD222" s="4"/>
      <c r="AE222" s="4"/>
    </row>
    <row r="223" spans="1:31" ht="38.25" x14ac:dyDescent="0.2">
      <c r="A223" s="12" t="s">
        <v>88</v>
      </c>
      <c r="B223" s="24"/>
      <c r="C223" s="126"/>
      <c r="D223" s="126"/>
      <c r="E223" s="126"/>
      <c r="F223" s="126">
        <v>1550</v>
      </c>
      <c r="G223" s="126">
        <v>0</v>
      </c>
      <c r="H223" s="68">
        <v>1500</v>
      </c>
      <c r="I223" s="68"/>
      <c r="J223" s="68"/>
      <c r="K223" s="68">
        <v>1510.04</v>
      </c>
      <c r="L223" s="68">
        <v>-10.039999999999999</v>
      </c>
      <c r="M223" s="80">
        <v>1500</v>
      </c>
      <c r="N223" s="100">
        <v>0</v>
      </c>
      <c r="O223" s="100">
        <v>0</v>
      </c>
      <c r="P223" s="100">
        <v>838.84</v>
      </c>
      <c r="Q223" s="101">
        <v>661.16</v>
      </c>
      <c r="R223" s="102">
        <v>1500</v>
      </c>
      <c r="S223" s="102"/>
      <c r="T223" s="102"/>
      <c r="U223" s="102">
        <v>206.23</v>
      </c>
      <c r="V223" s="102">
        <v>1293.77</v>
      </c>
      <c r="W223" s="163">
        <v>1000</v>
      </c>
      <c r="X223" s="119"/>
      <c r="Y223" s="121"/>
      <c r="Z223" s="121"/>
      <c r="AA223" s="121"/>
      <c r="AB223" s="69"/>
      <c r="AC223" s="91"/>
      <c r="AD223" s="4"/>
      <c r="AE223" s="4"/>
    </row>
    <row r="224" spans="1:31" ht="25.5" x14ac:dyDescent="0.2">
      <c r="A224" s="12" t="s">
        <v>89</v>
      </c>
      <c r="B224" s="24"/>
      <c r="C224" s="126"/>
      <c r="D224" s="126">
        <v>887.5</v>
      </c>
      <c r="E224" s="126"/>
      <c r="F224" s="126">
        <v>4437.5</v>
      </c>
      <c r="G224" s="126">
        <v>0</v>
      </c>
      <c r="H224" s="68">
        <v>4000</v>
      </c>
      <c r="I224" s="68">
        <v>500</v>
      </c>
      <c r="J224" s="68"/>
      <c r="K224" s="68">
        <v>4240.08</v>
      </c>
      <c r="L224" s="68">
        <v>259.92</v>
      </c>
      <c r="M224" s="80">
        <v>5000</v>
      </c>
      <c r="N224" s="100">
        <v>0</v>
      </c>
      <c r="O224" s="100">
        <v>0</v>
      </c>
      <c r="P224" s="100">
        <v>5000</v>
      </c>
      <c r="Q224" s="101">
        <v>0</v>
      </c>
      <c r="R224" s="102">
        <v>5500</v>
      </c>
      <c r="S224" s="102"/>
      <c r="T224" s="102"/>
      <c r="U224" s="102">
        <v>5508.39</v>
      </c>
      <c r="V224" s="102">
        <v>-8.39</v>
      </c>
      <c r="W224" s="163">
        <v>6000</v>
      </c>
      <c r="X224" s="119"/>
      <c r="Y224" s="121"/>
      <c r="Z224" s="121"/>
      <c r="AA224" s="121"/>
      <c r="AB224" s="69"/>
      <c r="AC224" s="91"/>
      <c r="AD224" s="4"/>
      <c r="AE224" s="4"/>
    </row>
    <row r="225" spans="1:31" ht="51" x14ac:dyDescent="0.2">
      <c r="A225" s="12" t="s">
        <v>90</v>
      </c>
      <c r="B225" s="24"/>
      <c r="C225" s="126"/>
      <c r="D225" s="126">
        <v>325</v>
      </c>
      <c r="E225" s="126"/>
      <c r="F225" s="126">
        <v>1625</v>
      </c>
      <c r="G225" s="126">
        <v>0</v>
      </c>
      <c r="H225" s="68">
        <v>1600</v>
      </c>
      <c r="I225" s="68"/>
      <c r="J225" s="68"/>
      <c r="K225" s="68">
        <v>1599.33</v>
      </c>
      <c r="L225" s="68">
        <v>0.67</v>
      </c>
      <c r="M225" s="80">
        <v>2080</v>
      </c>
      <c r="N225" s="100">
        <v>0</v>
      </c>
      <c r="O225" s="100">
        <v>0</v>
      </c>
      <c r="P225" s="100">
        <v>2080</v>
      </c>
      <c r="Q225" s="101">
        <v>0</v>
      </c>
      <c r="R225" s="102">
        <v>2700</v>
      </c>
      <c r="S225" s="102"/>
      <c r="T225" s="102"/>
      <c r="U225" s="102">
        <v>2670.8</v>
      </c>
      <c r="V225" s="102">
        <v>29.2</v>
      </c>
      <c r="W225" s="163">
        <v>2700</v>
      </c>
      <c r="X225" s="119"/>
      <c r="Y225" s="121"/>
      <c r="Z225" s="121"/>
      <c r="AA225" s="121"/>
      <c r="AB225" s="69"/>
      <c r="AC225" s="91"/>
      <c r="AD225" s="4"/>
      <c r="AE225" s="4"/>
    </row>
    <row r="226" spans="1:31" ht="25.5" x14ac:dyDescent="0.2">
      <c r="A226" s="12" t="s">
        <v>91</v>
      </c>
      <c r="B226" s="24"/>
      <c r="C226" s="126"/>
      <c r="D226" s="126"/>
      <c r="E226" s="126"/>
      <c r="F226" s="126">
        <v>1527.32</v>
      </c>
      <c r="G226" s="126">
        <v>322.68</v>
      </c>
      <c r="H226" s="68">
        <v>1850</v>
      </c>
      <c r="I226" s="68"/>
      <c r="J226" s="68"/>
      <c r="K226" s="68">
        <v>1382.46</v>
      </c>
      <c r="L226" s="68">
        <v>467.54</v>
      </c>
      <c r="M226" s="80">
        <v>1700</v>
      </c>
      <c r="N226" s="100">
        <v>0</v>
      </c>
      <c r="O226" s="100">
        <v>0</v>
      </c>
      <c r="P226" s="100">
        <v>1696.97</v>
      </c>
      <c r="Q226" s="101">
        <v>3.03</v>
      </c>
      <c r="R226" s="102">
        <v>1850</v>
      </c>
      <c r="S226" s="102"/>
      <c r="T226" s="102"/>
      <c r="U226" s="102">
        <v>1850</v>
      </c>
      <c r="V226" s="102">
        <v>0</v>
      </c>
      <c r="W226" s="163">
        <v>0</v>
      </c>
      <c r="X226" s="119"/>
      <c r="Y226" s="121"/>
      <c r="Z226" s="121"/>
      <c r="AA226" s="121"/>
      <c r="AB226" s="69"/>
      <c r="AC226" s="91"/>
      <c r="AD226" s="4"/>
      <c r="AE226" s="4"/>
    </row>
    <row r="227" spans="1:31" ht="25.5" x14ac:dyDescent="0.2">
      <c r="A227" s="13" t="s">
        <v>104</v>
      </c>
      <c r="B227" s="26"/>
      <c r="C227" s="126"/>
      <c r="D227" s="126"/>
      <c r="E227" s="126"/>
      <c r="F227" s="126">
        <v>1099.99</v>
      </c>
      <c r="G227" s="126">
        <v>0.01</v>
      </c>
      <c r="H227" s="68">
        <v>1100</v>
      </c>
      <c r="I227" s="68">
        <v>473</v>
      </c>
      <c r="J227" s="68"/>
      <c r="K227" s="68">
        <v>1488.6</v>
      </c>
      <c r="L227" s="68">
        <v>84.4</v>
      </c>
      <c r="M227" s="80">
        <v>1250</v>
      </c>
      <c r="N227" s="100">
        <v>0</v>
      </c>
      <c r="O227" s="100">
        <v>0</v>
      </c>
      <c r="P227" s="100">
        <v>1219.3</v>
      </c>
      <c r="Q227" s="101">
        <v>30.7</v>
      </c>
      <c r="R227" s="102">
        <v>1500</v>
      </c>
      <c r="S227" s="102"/>
      <c r="T227" s="102"/>
      <c r="U227" s="102">
        <v>1500</v>
      </c>
      <c r="V227" s="102">
        <v>0</v>
      </c>
      <c r="W227" s="163">
        <v>0</v>
      </c>
      <c r="X227" s="119"/>
      <c r="Y227" s="121"/>
      <c r="Z227" s="121"/>
      <c r="AA227" s="121"/>
      <c r="AB227" s="69"/>
      <c r="AC227" s="91"/>
      <c r="AD227" s="4"/>
      <c r="AE227" s="4"/>
    </row>
    <row r="228" spans="1:31" ht="25.5" x14ac:dyDescent="0.2">
      <c r="A228" s="24" t="s">
        <v>140</v>
      </c>
      <c r="B228" s="24"/>
      <c r="C228" s="126"/>
      <c r="D228" s="126"/>
      <c r="E228" s="126">
        <v>183.32</v>
      </c>
      <c r="F228" s="126">
        <v>366.25</v>
      </c>
      <c r="G228" s="126">
        <v>0.44</v>
      </c>
      <c r="H228" s="68">
        <v>400</v>
      </c>
      <c r="I228" s="68"/>
      <c r="J228" s="68"/>
      <c r="K228" s="68">
        <v>163.5</v>
      </c>
      <c r="L228" s="68">
        <v>236.5</v>
      </c>
      <c r="M228" s="80">
        <v>400</v>
      </c>
      <c r="N228" s="100">
        <v>0</v>
      </c>
      <c r="O228" s="100">
        <v>400</v>
      </c>
      <c r="P228" s="100">
        <v>0</v>
      </c>
      <c r="Q228" s="101">
        <v>0</v>
      </c>
      <c r="R228" s="103" t="s">
        <v>102</v>
      </c>
      <c r="S228" s="103"/>
      <c r="T228" s="103"/>
      <c r="U228" s="103"/>
      <c r="V228" s="103"/>
      <c r="W228" s="164">
        <v>0</v>
      </c>
      <c r="X228" s="119"/>
      <c r="Y228" s="121"/>
      <c r="Z228" s="121"/>
      <c r="AA228" s="121"/>
      <c r="AB228" s="69"/>
      <c r="AC228" s="91"/>
      <c r="AD228" s="4"/>
      <c r="AE228" s="4"/>
    </row>
    <row r="229" spans="1:31" ht="25.5" x14ac:dyDescent="0.2">
      <c r="A229" s="12" t="s">
        <v>92</v>
      </c>
      <c r="B229" s="24"/>
      <c r="C229" s="126"/>
      <c r="D229" s="126"/>
      <c r="E229" s="126"/>
      <c r="F229" s="126">
        <v>5366.13</v>
      </c>
      <c r="G229" s="126">
        <v>2683.87</v>
      </c>
      <c r="H229" s="68">
        <v>5000</v>
      </c>
      <c r="I229" s="68"/>
      <c r="J229" s="68"/>
      <c r="K229" s="68">
        <v>3499.25</v>
      </c>
      <c r="L229" s="68">
        <v>1500.75</v>
      </c>
      <c r="M229" s="80">
        <v>5000</v>
      </c>
      <c r="N229" s="100">
        <v>0</v>
      </c>
      <c r="O229" s="100">
        <v>0</v>
      </c>
      <c r="P229" s="100">
        <v>4563.5</v>
      </c>
      <c r="Q229" s="101">
        <v>436.5</v>
      </c>
      <c r="R229" s="102">
        <v>4490</v>
      </c>
      <c r="S229" s="102"/>
      <c r="T229" s="102"/>
      <c r="U229" s="102">
        <v>4490</v>
      </c>
      <c r="V229" s="102">
        <v>0</v>
      </c>
      <c r="W229" s="163">
        <v>4300</v>
      </c>
      <c r="X229" s="119"/>
      <c r="Y229" s="121"/>
      <c r="Z229" s="121"/>
      <c r="AA229" s="121"/>
      <c r="AB229" s="69"/>
      <c r="AC229" s="91"/>
      <c r="AD229" s="4"/>
      <c r="AE229" s="4"/>
    </row>
    <row r="230" spans="1:31" x14ac:dyDescent="0.2">
      <c r="A230" s="12" t="s">
        <v>93</v>
      </c>
      <c r="B230" s="24"/>
      <c r="C230" s="126"/>
      <c r="D230" s="126"/>
      <c r="E230" s="126"/>
      <c r="F230" s="126">
        <v>7478.56</v>
      </c>
      <c r="G230" s="126">
        <v>71.44</v>
      </c>
      <c r="H230" s="68">
        <v>7550</v>
      </c>
      <c r="I230" s="68"/>
      <c r="J230" s="68"/>
      <c r="K230" s="68">
        <v>7491.04</v>
      </c>
      <c r="L230" s="68">
        <v>58.96</v>
      </c>
      <c r="M230" s="80">
        <v>6750</v>
      </c>
      <c r="N230" s="100">
        <v>0</v>
      </c>
      <c r="O230" s="100">
        <v>0</v>
      </c>
      <c r="P230" s="100">
        <v>5919.1</v>
      </c>
      <c r="Q230" s="101">
        <v>830.9</v>
      </c>
      <c r="R230" s="102">
        <v>7400</v>
      </c>
      <c r="S230" s="102"/>
      <c r="T230" s="102"/>
      <c r="U230" s="102">
        <v>7400</v>
      </c>
      <c r="V230" s="102">
        <v>0</v>
      </c>
      <c r="W230" s="163">
        <v>6000</v>
      </c>
      <c r="X230" s="119"/>
      <c r="Y230" s="121"/>
      <c r="Z230" s="121"/>
      <c r="AA230" s="121"/>
      <c r="AB230" s="69"/>
      <c r="AC230" s="91"/>
      <c r="AD230" s="4"/>
      <c r="AE230" s="4"/>
    </row>
    <row r="231" spans="1:31" ht="38.25" x14ac:dyDescent="0.2">
      <c r="A231" s="12" t="s">
        <v>94</v>
      </c>
      <c r="B231" s="24"/>
      <c r="C231" s="126"/>
      <c r="D231" s="126">
        <v>550</v>
      </c>
      <c r="E231" s="126"/>
      <c r="F231" s="126">
        <v>2659.91</v>
      </c>
      <c r="G231" s="126">
        <v>140.09</v>
      </c>
      <c r="H231" s="68">
        <v>2625</v>
      </c>
      <c r="I231" s="68">
        <v>463.38</v>
      </c>
      <c r="J231" s="68"/>
      <c r="K231" s="68">
        <v>3088.38</v>
      </c>
      <c r="L231" s="68">
        <v>0</v>
      </c>
      <c r="M231" s="80">
        <v>2362.5</v>
      </c>
      <c r="N231" s="100">
        <v>590.62</v>
      </c>
      <c r="O231" s="100">
        <v>0</v>
      </c>
      <c r="P231" s="100">
        <v>2830.44</v>
      </c>
      <c r="Q231" s="101">
        <v>122.68</v>
      </c>
      <c r="R231" s="102">
        <v>2800</v>
      </c>
      <c r="S231" s="102"/>
      <c r="T231" s="102"/>
      <c r="U231" s="102">
        <v>2800</v>
      </c>
      <c r="V231" s="102">
        <v>0</v>
      </c>
      <c r="W231" s="163">
        <v>1000</v>
      </c>
      <c r="X231" s="119"/>
      <c r="Y231" s="121"/>
      <c r="Z231" s="121"/>
      <c r="AA231" s="121"/>
      <c r="AB231" s="69"/>
      <c r="AC231" s="91"/>
      <c r="AD231" s="4"/>
      <c r="AE231" s="4"/>
    </row>
    <row r="232" spans="1:31" ht="38.25" x14ac:dyDescent="0.2">
      <c r="A232" s="12" t="s">
        <v>95</v>
      </c>
      <c r="B232" s="24"/>
      <c r="C232" s="126"/>
      <c r="D232" s="126">
        <v>512.5</v>
      </c>
      <c r="E232" s="126"/>
      <c r="F232" s="126">
        <v>2562.5</v>
      </c>
      <c r="G232" s="126">
        <v>0</v>
      </c>
      <c r="H232" s="68">
        <v>2500</v>
      </c>
      <c r="I232" s="68"/>
      <c r="J232" s="68"/>
      <c r="K232" s="68">
        <v>2436.17</v>
      </c>
      <c r="L232" s="68">
        <v>63.83</v>
      </c>
      <c r="M232" s="80">
        <v>2000</v>
      </c>
      <c r="N232" s="100">
        <v>500</v>
      </c>
      <c r="O232" s="100">
        <v>0</v>
      </c>
      <c r="P232" s="100">
        <v>2472.69</v>
      </c>
      <c r="Q232" s="101">
        <v>27.31</v>
      </c>
      <c r="R232" s="102">
        <v>2600</v>
      </c>
      <c r="S232" s="102"/>
      <c r="T232" s="102"/>
      <c r="U232" s="102">
        <v>2170.8200000000002</v>
      </c>
      <c r="V232" s="102">
        <v>429.18</v>
      </c>
      <c r="W232" s="163">
        <v>2800</v>
      </c>
      <c r="X232" s="119"/>
      <c r="Y232" s="121"/>
      <c r="Z232" s="121"/>
      <c r="AA232" s="121"/>
      <c r="AB232" s="69"/>
      <c r="AC232" s="91"/>
      <c r="AD232" s="4"/>
      <c r="AE232" s="4"/>
    </row>
    <row r="233" spans="1:31" ht="25.5" x14ac:dyDescent="0.2">
      <c r="A233" s="12" t="s">
        <v>96</v>
      </c>
      <c r="B233" s="24"/>
      <c r="C233" s="126"/>
      <c r="D233" s="126"/>
      <c r="E233" s="126"/>
      <c r="F233" s="126">
        <v>925</v>
      </c>
      <c r="G233" s="126">
        <v>0</v>
      </c>
      <c r="H233" s="68">
        <v>1500</v>
      </c>
      <c r="I233" s="68"/>
      <c r="J233" s="68"/>
      <c r="K233" s="68">
        <v>1506.01</v>
      </c>
      <c r="L233" s="68">
        <v>-6.01</v>
      </c>
      <c r="M233" s="80">
        <v>1500</v>
      </c>
      <c r="N233" s="100">
        <v>0</v>
      </c>
      <c r="O233" s="100">
        <v>0</v>
      </c>
      <c r="P233" s="100">
        <v>0</v>
      </c>
      <c r="Q233" s="101">
        <v>1500</v>
      </c>
      <c r="R233" s="103" t="s">
        <v>102</v>
      </c>
      <c r="S233" s="103"/>
      <c r="T233" s="103"/>
      <c r="U233" s="103"/>
      <c r="V233" s="103"/>
      <c r="W233" s="164">
        <v>1300</v>
      </c>
      <c r="X233" s="119"/>
      <c r="Y233" s="121"/>
      <c r="Z233" s="121"/>
      <c r="AA233" s="121"/>
      <c r="AB233" s="69"/>
      <c r="AC233" s="91"/>
      <c r="AD233" s="4"/>
      <c r="AE233" s="4"/>
    </row>
    <row r="234" spans="1:31" s="3" customFormat="1" x14ac:dyDescent="0.2">
      <c r="A234" s="11" t="s">
        <v>109</v>
      </c>
      <c r="B234" s="26"/>
      <c r="C234" s="126">
        <v>1050</v>
      </c>
      <c r="D234" s="126"/>
      <c r="E234" s="126"/>
      <c r="F234" s="126">
        <v>572.5</v>
      </c>
      <c r="G234" s="126">
        <v>477.5</v>
      </c>
      <c r="H234" s="68">
        <v>1500</v>
      </c>
      <c r="I234" s="98"/>
      <c r="J234" s="98"/>
      <c r="K234" s="98">
        <v>1395.9</v>
      </c>
      <c r="L234" s="98">
        <v>104.1</v>
      </c>
      <c r="M234" s="80">
        <v>1500</v>
      </c>
      <c r="N234" s="101">
        <v>0</v>
      </c>
      <c r="O234" s="101">
        <v>0</v>
      </c>
      <c r="P234" s="101">
        <v>1500</v>
      </c>
      <c r="Q234" s="101">
        <v>0</v>
      </c>
      <c r="R234" s="102">
        <v>1200</v>
      </c>
      <c r="S234" s="102"/>
      <c r="T234" s="102"/>
      <c r="U234" s="102">
        <v>1200</v>
      </c>
      <c r="V234" s="102">
        <v>0</v>
      </c>
      <c r="W234" s="163">
        <v>1200</v>
      </c>
      <c r="X234" s="119"/>
      <c r="Y234" s="121"/>
      <c r="Z234" s="121"/>
      <c r="AA234" s="121"/>
      <c r="AB234" s="69"/>
      <c r="AC234" s="91"/>
    </row>
    <row r="235" spans="1:31" x14ac:dyDescent="0.2">
      <c r="A235" s="24" t="s">
        <v>164</v>
      </c>
      <c r="B235" s="24"/>
      <c r="C235" s="127" t="s">
        <v>102</v>
      </c>
      <c r="D235" s="126"/>
      <c r="E235" s="126"/>
      <c r="F235" s="126"/>
      <c r="G235" s="126"/>
      <c r="H235" s="70" t="s">
        <v>102</v>
      </c>
      <c r="I235" s="98"/>
      <c r="J235" s="98"/>
      <c r="K235" s="98"/>
      <c r="L235" s="98"/>
      <c r="M235" s="80">
        <v>505</v>
      </c>
      <c r="N235" s="100">
        <v>0</v>
      </c>
      <c r="O235" s="100">
        <v>0</v>
      </c>
      <c r="P235" s="100">
        <v>505</v>
      </c>
      <c r="Q235" s="101">
        <v>0</v>
      </c>
      <c r="R235" s="102">
        <v>1000</v>
      </c>
      <c r="S235" s="102"/>
      <c r="T235" s="102"/>
      <c r="U235" s="102">
        <v>505</v>
      </c>
      <c r="V235" s="102">
        <v>0</v>
      </c>
      <c r="W235" s="163">
        <v>2000</v>
      </c>
      <c r="X235" s="119"/>
      <c r="Y235" s="121"/>
      <c r="Z235" s="121"/>
      <c r="AA235" s="121"/>
      <c r="AB235" s="69"/>
      <c r="AC235" s="91"/>
      <c r="AD235" s="4"/>
      <c r="AE235" s="4"/>
    </row>
    <row r="236" spans="1:31" ht="38.25" customHeight="1" x14ac:dyDescent="0.2">
      <c r="A236" s="24"/>
      <c r="B236" s="24"/>
      <c r="C236" s="39"/>
      <c r="D236" s="39"/>
      <c r="E236" s="39"/>
      <c r="F236" s="69"/>
      <c r="G236" s="150" t="s">
        <v>173</v>
      </c>
      <c r="H236" s="151"/>
      <c r="I236" s="96">
        <v>73500</v>
      </c>
      <c r="J236" s="94"/>
      <c r="K236" s="149" t="s">
        <v>222</v>
      </c>
      <c r="L236" s="149"/>
      <c r="M236" s="149"/>
      <c r="N236" s="71"/>
      <c r="O236" s="71"/>
      <c r="P236" s="71"/>
      <c r="Q236" s="71"/>
      <c r="R236" s="71"/>
      <c r="S236" s="71"/>
      <c r="T236" s="71"/>
      <c r="U236" s="71"/>
      <c r="V236" s="71"/>
      <c r="W236" s="168"/>
      <c r="X236" s="72"/>
      <c r="Y236" s="78"/>
      <c r="Z236" s="152" t="s">
        <v>202</v>
      </c>
      <c r="AA236" s="153"/>
      <c r="AB236" s="36"/>
      <c r="AC236" s="16">
        <f>SUM(AC205:AC235)</f>
        <v>0</v>
      </c>
    </row>
    <row r="237" spans="1:31" ht="12.75" customHeight="1" x14ac:dyDescent="0.2">
      <c r="A237" s="26"/>
      <c r="B237" s="26"/>
      <c r="C237" s="39"/>
      <c r="D237" s="39"/>
      <c r="E237" s="39"/>
      <c r="F237" s="69"/>
      <c r="G237" s="69"/>
      <c r="H237" s="69"/>
      <c r="I237" s="69"/>
      <c r="J237" s="69"/>
      <c r="K237" s="141" t="s">
        <v>182</v>
      </c>
      <c r="L237" s="142"/>
      <c r="M237" s="142"/>
      <c r="N237" s="142"/>
      <c r="O237" s="142"/>
      <c r="P237" s="142"/>
      <c r="Q237" s="142"/>
      <c r="R237" s="143"/>
      <c r="S237" s="113"/>
      <c r="T237" s="113"/>
      <c r="U237" s="113"/>
      <c r="V237" s="114"/>
      <c r="W237" s="169"/>
      <c r="X237" s="72"/>
      <c r="Y237" s="78"/>
      <c r="Z237" s="139" t="s">
        <v>111</v>
      </c>
      <c r="AA237" s="140"/>
      <c r="AB237" s="23"/>
      <c r="AC237" s="16">
        <f>SUM(AC236,AC203)</f>
        <v>0</v>
      </c>
    </row>
    <row r="239" spans="1:31" x14ac:dyDescent="0.2">
      <c r="A239" s="15"/>
      <c r="D239" s="3"/>
      <c r="E239" s="3"/>
      <c r="N239" s="3"/>
      <c r="O239" s="3"/>
      <c r="P239" s="3"/>
    </row>
    <row r="240" spans="1:31" x14ac:dyDescent="0.2">
      <c r="A240" s="15"/>
      <c r="D240" s="3"/>
      <c r="E240" s="3"/>
      <c r="N240" s="3"/>
      <c r="O240" s="3"/>
      <c r="P240" s="3"/>
    </row>
    <row r="241" spans="1:16" x14ac:dyDescent="0.2">
      <c r="A241" s="15"/>
      <c r="D241" s="3"/>
      <c r="E241" s="3"/>
      <c r="N241" s="3"/>
      <c r="O241" s="3"/>
      <c r="P241" s="3"/>
    </row>
    <row r="242" spans="1:16" x14ac:dyDescent="0.2">
      <c r="A242" s="15"/>
      <c r="D242" s="3"/>
      <c r="E242" s="3"/>
      <c r="N242" s="3"/>
      <c r="O242" s="3"/>
      <c r="P242" s="3"/>
    </row>
    <row r="243" spans="1:16" x14ac:dyDescent="0.2">
      <c r="A243" s="15"/>
      <c r="D243" s="3"/>
      <c r="E243" s="3"/>
      <c r="N243" s="3"/>
      <c r="O243" s="3"/>
      <c r="P243" s="3"/>
    </row>
    <row r="244" spans="1:16" x14ac:dyDescent="0.2">
      <c r="A244" s="15"/>
      <c r="D244" s="3"/>
      <c r="E244" s="3"/>
      <c r="N244" s="3"/>
      <c r="O244" s="3"/>
      <c r="P244" s="3"/>
    </row>
    <row r="245" spans="1:16" x14ac:dyDescent="0.2">
      <c r="A245" s="15"/>
      <c r="D245" s="3"/>
      <c r="E245" s="3"/>
      <c r="N245" s="3"/>
      <c r="O245" s="3"/>
      <c r="P245" s="3"/>
    </row>
    <row r="246" spans="1:16" x14ac:dyDescent="0.2">
      <c r="A246" s="15"/>
      <c r="D246" s="3"/>
      <c r="E246" s="3"/>
      <c r="N246" s="3"/>
      <c r="O246" s="3"/>
      <c r="P246" s="3"/>
    </row>
    <row r="247" spans="1:16" x14ac:dyDescent="0.2">
      <c r="A247" s="15"/>
      <c r="D247" s="3"/>
      <c r="E247" s="3"/>
      <c r="N247" s="3"/>
      <c r="O247" s="3"/>
      <c r="P247" s="3"/>
    </row>
    <row r="248" spans="1:16" x14ac:dyDescent="0.2">
      <c r="A248" s="15"/>
      <c r="D248" s="3"/>
      <c r="E248" s="3"/>
      <c r="N248" s="3"/>
      <c r="O248" s="3"/>
      <c r="P248" s="3"/>
    </row>
    <row r="249" spans="1:16" x14ac:dyDescent="0.2">
      <c r="A249" s="15"/>
      <c r="D249" s="3"/>
      <c r="E249" s="3"/>
      <c r="N249" s="3"/>
      <c r="O249" s="3"/>
      <c r="P249" s="3"/>
    </row>
    <row r="250" spans="1:16" x14ac:dyDescent="0.2">
      <c r="A250" s="15"/>
      <c r="D250" s="3"/>
      <c r="E250" s="3"/>
      <c r="N250" s="3"/>
      <c r="O250" s="3"/>
      <c r="P250" s="3"/>
    </row>
    <row r="251" spans="1:16" x14ac:dyDescent="0.2">
      <c r="A251" s="15"/>
      <c r="D251" s="3"/>
      <c r="E251" s="3"/>
      <c r="N251" s="3"/>
      <c r="O251" s="3"/>
      <c r="P251" s="3"/>
    </row>
    <row r="252" spans="1:16" x14ac:dyDescent="0.2">
      <c r="A252" s="15"/>
      <c r="D252" s="3"/>
      <c r="E252" s="3"/>
      <c r="N252" s="3"/>
      <c r="O252" s="3"/>
      <c r="P252" s="3"/>
    </row>
    <row r="253" spans="1:16" x14ac:dyDescent="0.2">
      <c r="A253" s="15"/>
      <c r="D253" s="3"/>
      <c r="E253" s="3"/>
      <c r="N253" s="3"/>
      <c r="O253" s="3"/>
      <c r="P253" s="3"/>
    </row>
    <row r="254" spans="1:16" x14ac:dyDescent="0.2">
      <c r="A254" s="15"/>
      <c r="D254" s="3"/>
      <c r="E254" s="3"/>
      <c r="N254" s="3"/>
      <c r="O254" s="3"/>
      <c r="P254" s="3"/>
    </row>
    <row r="255" spans="1:16" x14ac:dyDescent="0.2">
      <c r="A255" s="15"/>
      <c r="D255" s="3"/>
      <c r="E255" s="3"/>
      <c r="N255" s="3"/>
      <c r="O255" s="3"/>
      <c r="P255" s="3"/>
    </row>
    <row r="256" spans="1:16" x14ac:dyDescent="0.2">
      <c r="A256" s="15"/>
      <c r="D256" s="3"/>
      <c r="E256" s="3"/>
      <c r="N256" s="3"/>
      <c r="O256" s="3"/>
      <c r="P256" s="3"/>
    </row>
    <row r="257" spans="1:16" x14ac:dyDescent="0.2">
      <c r="A257" s="15"/>
      <c r="D257" s="3"/>
      <c r="E257" s="3"/>
      <c r="N257" s="3"/>
      <c r="O257" s="3"/>
      <c r="P257" s="3"/>
    </row>
    <row r="258" spans="1:16" x14ac:dyDescent="0.2">
      <c r="A258" s="15"/>
      <c r="D258" s="3"/>
      <c r="E258" s="3"/>
      <c r="N258" s="3"/>
      <c r="O258" s="3"/>
      <c r="P258" s="3"/>
    </row>
    <row r="259" spans="1:16" x14ac:dyDescent="0.2">
      <c r="A259" s="15"/>
      <c r="D259" s="3"/>
      <c r="E259" s="3"/>
      <c r="N259" s="3"/>
      <c r="O259" s="3"/>
      <c r="P259" s="3"/>
    </row>
    <row r="260" spans="1:16" x14ac:dyDescent="0.2">
      <c r="A260" s="15"/>
      <c r="D260" s="3"/>
      <c r="E260" s="3"/>
      <c r="N260" s="3"/>
      <c r="O260" s="3"/>
      <c r="P260" s="3"/>
    </row>
    <row r="261" spans="1:16" x14ac:dyDescent="0.2">
      <c r="A261" s="15"/>
      <c r="D261" s="3"/>
      <c r="E261" s="3"/>
      <c r="N261" s="3"/>
      <c r="O261" s="3"/>
      <c r="P261" s="3"/>
    </row>
    <row r="262" spans="1:16" x14ac:dyDescent="0.2">
      <c r="A262" s="15"/>
      <c r="D262" s="3"/>
      <c r="E262" s="3"/>
      <c r="N262" s="3"/>
      <c r="O262" s="3"/>
      <c r="P262" s="3"/>
    </row>
    <row r="263" spans="1:16" x14ac:dyDescent="0.2">
      <c r="A263" s="15"/>
      <c r="D263" s="3"/>
      <c r="E263" s="3"/>
      <c r="N263" s="3"/>
      <c r="O263" s="3"/>
      <c r="P263" s="3"/>
    </row>
    <row r="264" spans="1:16" x14ac:dyDescent="0.2">
      <c r="A264" s="15"/>
      <c r="D264" s="3"/>
      <c r="E264" s="3"/>
      <c r="N264" s="3"/>
      <c r="O264" s="3"/>
      <c r="P264" s="3"/>
    </row>
    <row r="265" spans="1:16" x14ac:dyDescent="0.2">
      <c r="A265" s="15"/>
      <c r="D265" s="3"/>
      <c r="E265" s="3"/>
      <c r="N265" s="3"/>
      <c r="O265" s="3"/>
      <c r="P265" s="3"/>
    </row>
    <row r="266" spans="1:16" x14ac:dyDescent="0.2">
      <c r="A266" s="15"/>
      <c r="D266" s="3"/>
      <c r="E266" s="3"/>
      <c r="N266" s="3"/>
      <c r="O266" s="3"/>
      <c r="P266" s="3"/>
    </row>
    <row r="267" spans="1:16" x14ac:dyDescent="0.2">
      <c r="A267" s="15"/>
      <c r="D267" s="3"/>
      <c r="E267" s="3"/>
      <c r="N267" s="3"/>
      <c r="O267" s="3"/>
      <c r="P267" s="3"/>
    </row>
    <row r="268" spans="1:16" x14ac:dyDescent="0.2">
      <c r="A268" s="15"/>
      <c r="D268" s="3"/>
      <c r="E268" s="3"/>
      <c r="N268" s="3"/>
      <c r="O268" s="3"/>
      <c r="P268" s="3"/>
    </row>
    <row r="269" spans="1:16" x14ac:dyDescent="0.2">
      <c r="A269" s="15"/>
      <c r="D269" s="3"/>
      <c r="E269" s="3"/>
      <c r="N269" s="3"/>
      <c r="O269" s="3"/>
      <c r="P269" s="3"/>
    </row>
    <row r="270" spans="1:16" x14ac:dyDescent="0.2">
      <c r="A270" s="15"/>
      <c r="D270" s="3"/>
      <c r="E270" s="3"/>
      <c r="N270" s="3"/>
      <c r="O270" s="3"/>
      <c r="P270" s="3"/>
    </row>
    <row r="271" spans="1:16" x14ac:dyDescent="0.2">
      <c r="A271" s="15"/>
      <c r="D271" s="3"/>
      <c r="E271" s="3"/>
      <c r="N271" s="3"/>
      <c r="O271" s="3"/>
      <c r="P271" s="3"/>
    </row>
    <row r="272" spans="1:16" x14ac:dyDescent="0.2">
      <c r="A272" s="15"/>
      <c r="D272" s="3"/>
      <c r="E272" s="3"/>
      <c r="N272" s="3"/>
      <c r="O272" s="3"/>
      <c r="P272" s="3"/>
    </row>
    <row r="273" spans="1:16" x14ac:dyDescent="0.2">
      <c r="A273" s="15"/>
      <c r="D273" s="3"/>
      <c r="E273" s="3"/>
      <c r="N273" s="3"/>
      <c r="O273" s="3"/>
      <c r="P273" s="3"/>
    </row>
    <row r="274" spans="1:16" x14ac:dyDescent="0.2">
      <c r="A274" s="15"/>
      <c r="D274" s="3"/>
      <c r="E274" s="3"/>
      <c r="N274" s="3"/>
      <c r="O274" s="3"/>
      <c r="P274" s="3"/>
    </row>
    <row r="275" spans="1:16" x14ac:dyDescent="0.2">
      <c r="A275" s="15"/>
      <c r="D275" s="3"/>
      <c r="E275" s="3"/>
      <c r="N275" s="3"/>
      <c r="O275" s="3"/>
      <c r="P275" s="3"/>
    </row>
    <row r="276" spans="1:16" x14ac:dyDescent="0.2">
      <c r="A276" s="15"/>
      <c r="D276" s="3"/>
      <c r="E276" s="3"/>
      <c r="N276" s="3"/>
      <c r="O276" s="3"/>
      <c r="P276" s="3"/>
    </row>
    <row r="277" spans="1:16" x14ac:dyDescent="0.2">
      <c r="A277" s="15"/>
      <c r="D277" s="3"/>
      <c r="E277" s="3"/>
      <c r="N277" s="3"/>
      <c r="O277" s="3"/>
      <c r="P277" s="3"/>
    </row>
    <row r="278" spans="1:16" x14ac:dyDescent="0.2">
      <c r="A278" s="15"/>
      <c r="D278" s="3"/>
      <c r="E278" s="3"/>
      <c r="N278" s="3"/>
      <c r="O278" s="3"/>
      <c r="P278" s="3"/>
    </row>
    <row r="279" spans="1:16" x14ac:dyDescent="0.2">
      <c r="A279" s="15"/>
      <c r="D279" s="3"/>
      <c r="E279" s="3"/>
      <c r="N279" s="3"/>
      <c r="O279" s="3"/>
      <c r="P279" s="3"/>
    </row>
    <row r="280" spans="1:16" x14ac:dyDescent="0.2">
      <c r="A280" s="15"/>
      <c r="D280" s="3"/>
      <c r="E280" s="3"/>
      <c r="N280" s="3"/>
      <c r="O280" s="3"/>
      <c r="P280" s="3"/>
    </row>
    <row r="281" spans="1:16" x14ac:dyDescent="0.2">
      <c r="A281" s="15"/>
      <c r="D281" s="3"/>
      <c r="E281" s="3"/>
      <c r="N281" s="3"/>
      <c r="O281" s="3"/>
      <c r="P281" s="3"/>
    </row>
    <row r="282" spans="1:16" x14ac:dyDescent="0.2">
      <c r="A282" s="15"/>
      <c r="D282" s="3"/>
      <c r="E282" s="3"/>
      <c r="N282" s="3"/>
      <c r="O282" s="3"/>
      <c r="P282" s="3"/>
    </row>
    <row r="283" spans="1:16" x14ac:dyDescent="0.2">
      <c r="A283" s="15"/>
      <c r="D283" s="3"/>
      <c r="E283" s="3"/>
      <c r="N283" s="3"/>
      <c r="O283" s="3"/>
      <c r="P283" s="3"/>
    </row>
    <row r="284" spans="1:16" x14ac:dyDescent="0.2">
      <c r="A284" s="15"/>
      <c r="D284" s="3"/>
      <c r="E284" s="3"/>
      <c r="N284" s="3"/>
      <c r="O284" s="3"/>
      <c r="P284" s="3"/>
    </row>
    <row r="285" spans="1:16" x14ac:dyDescent="0.2">
      <c r="A285" s="15"/>
      <c r="D285" s="3"/>
      <c r="E285" s="3"/>
      <c r="N285" s="3"/>
      <c r="O285" s="3"/>
      <c r="P285" s="3"/>
    </row>
    <row r="286" spans="1:16" x14ac:dyDescent="0.2">
      <c r="A286" s="15"/>
      <c r="D286" s="3"/>
      <c r="E286" s="3"/>
      <c r="N286" s="3"/>
      <c r="O286" s="3"/>
      <c r="P286" s="3"/>
    </row>
    <row r="287" spans="1:16" x14ac:dyDescent="0.2">
      <c r="A287" s="15"/>
      <c r="D287" s="3"/>
      <c r="E287" s="3"/>
      <c r="N287" s="3"/>
      <c r="O287" s="3"/>
      <c r="P287" s="3"/>
    </row>
    <row r="288" spans="1:16" x14ac:dyDescent="0.2">
      <c r="A288" s="15"/>
      <c r="D288" s="3"/>
      <c r="E288" s="3"/>
      <c r="N288" s="3"/>
      <c r="O288" s="3"/>
      <c r="P288" s="3"/>
    </row>
    <row r="289" spans="1:16" x14ac:dyDescent="0.2">
      <c r="A289" s="15"/>
      <c r="D289" s="3"/>
      <c r="E289" s="3"/>
      <c r="N289" s="3"/>
      <c r="O289" s="3"/>
      <c r="P289" s="3"/>
    </row>
    <row r="290" spans="1:16" x14ac:dyDescent="0.2">
      <c r="A290" s="15"/>
      <c r="D290" s="3"/>
      <c r="E290" s="3"/>
      <c r="N290" s="3"/>
      <c r="O290" s="3"/>
      <c r="P290" s="3"/>
    </row>
    <row r="291" spans="1:16" x14ac:dyDescent="0.2">
      <c r="A291" s="15"/>
      <c r="D291" s="3"/>
      <c r="E291" s="3"/>
      <c r="N291" s="3"/>
      <c r="O291" s="3"/>
      <c r="P291" s="3"/>
    </row>
    <row r="292" spans="1:16" x14ac:dyDescent="0.2">
      <c r="A292" s="15"/>
      <c r="D292" s="3"/>
      <c r="E292" s="3"/>
      <c r="N292" s="3"/>
      <c r="O292" s="3"/>
      <c r="P292" s="3"/>
    </row>
    <row r="293" spans="1:16" x14ac:dyDescent="0.2">
      <c r="A293" s="15"/>
      <c r="D293" s="3"/>
      <c r="E293" s="3"/>
      <c r="N293" s="3"/>
      <c r="O293" s="3"/>
      <c r="P293" s="3"/>
    </row>
    <row r="294" spans="1:16" x14ac:dyDescent="0.2">
      <c r="A294" s="15"/>
      <c r="D294" s="3"/>
      <c r="E294" s="3"/>
      <c r="N294" s="3"/>
      <c r="O294" s="3"/>
      <c r="P294" s="3"/>
    </row>
    <row r="295" spans="1:16" x14ac:dyDescent="0.2">
      <c r="A295" s="15"/>
      <c r="D295" s="3"/>
      <c r="E295" s="3"/>
      <c r="N295" s="3"/>
      <c r="O295" s="3"/>
      <c r="P295" s="3"/>
    </row>
    <row r="296" spans="1:16" x14ac:dyDescent="0.2">
      <c r="A296" s="15"/>
      <c r="D296" s="3"/>
      <c r="E296" s="3"/>
      <c r="N296" s="3"/>
      <c r="O296" s="3"/>
      <c r="P296" s="3"/>
    </row>
    <row r="297" spans="1:16" x14ac:dyDescent="0.2">
      <c r="A297" s="15"/>
      <c r="D297" s="3"/>
      <c r="E297" s="3"/>
      <c r="N297" s="3"/>
      <c r="O297" s="3"/>
      <c r="P297" s="3"/>
    </row>
    <row r="298" spans="1:16" x14ac:dyDescent="0.2">
      <c r="A298" s="15"/>
      <c r="D298" s="3"/>
      <c r="E298" s="3"/>
      <c r="N298" s="3"/>
      <c r="O298" s="3"/>
      <c r="P298" s="3"/>
    </row>
    <row r="299" spans="1:16" x14ac:dyDescent="0.2">
      <c r="A299" s="15"/>
      <c r="D299" s="3"/>
      <c r="E299" s="3"/>
      <c r="N299" s="3"/>
      <c r="O299" s="3"/>
      <c r="P299" s="3"/>
    </row>
    <row r="300" spans="1:16" x14ac:dyDescent="0.2">
      <c r="A300" s="15"/>
      <c r="D300" s="3"/>
      <c r="E300" s="3"/>
      <c r="N300" s="3"/>
      <c r="O300" s="3"/>
      <c r="P300" s="3"/>
    </row>
    <row r="301" spans="1:16" x14ac:dyDescent="0.2">
      <c r="A301" s="15"/>
      <c r="D301" s="3"/>
      <c r="E301" s="3"/>
      <c r="N301" s="3"/>
      <c r="O301" s="3"/>
      <c r="P301" s="3"/>
    </row>
    <row r="302" spans="1:16" x14ac:dyDescent="0.2">
      <c r="A302" s="15"/>
      <c r="D302" s="3"/>
      <c r="E302" s="3"/>
      <c r="N302" s="3"/>
      <c r="O302" s="3"/>
      <c r="P302" s="3"/>
    </row>
    <row r="303" spans="1:16" x14ac:dyDescent="0.2">
      <c r="A303" s="15"/>
      <c r="D303" s="3"/>
      <c r="E303" s="3"/>
      <c r="N303" s="3"/>
      <c r="O303" s="3"/>
      <c r="P303" s="3"/>
    </row>
    <row r="304" spans="1:16" x14ac:dyDescent="0.2">
      <c r="A304" s="15"/>
      <c r="D304" s="3"/>
      <c r="E304" s="3"/>
      <c r="N304" s="3"/>
      <c r="O304" s="3"/>
      <c r="P304" s="3"/>
    </row>
    <row r="305" spans="1:16" x14ac:dyDescent="0.2">
      <c r="A305" s="15"/>
      <c r="D305" s="3"/>
      <c r="E305" s="3"/>
      <c r="N305" s="3"/>
      <c r="O305" s="3"/>
      <c r="P305" s="3"/>
    </row>
    <row r="306" spans="1:16" x14ac:dyDescent="0.2">
      <c r="A306" s="15"/>
      <c r="D306" s="3"/>
      <c r="E306" s="3"/>
      <c r="N306" s="3"/>
      <c r="O306" s="3"/>
      <c r="P306" s="3"/>
    </row>
    <row r="307" spans="1:16" x14ac:dyDescent="0.2">
      <c r="A307" s="15"/>
      <c r="D307" s="3"/>
      <c r="E307" s="3"/>
      <c r="N307" s="3"/>
      <c r="O307" s="3"/>
      <c r="P307" s="3"/>
    </row>
    <row r="308" spans="1:16" x14ac:dyDescent="0.2">
      <c r="A308" s="15"/>
      <c r="D308" s="3"/>
      <c r="E308" s="3"/>
      <c r="N308" s="3"/>
      <c r="O308" s="3"/>
      <c r="P308" s="3"/>
    </row>
    <row r="309" spans="1:16" x14ac:dyDescent="0.2">
      <c r="A309" s="15"/>
      <c r="D309" s="3"/>
      <c r="E309" s="3"/>
      <c r="N309" s="3"/>
      <c r="O309" s="3"/>
      <c r="P309" s="3"/>
    </row>
    <row r="310" spans="1:16" x14ac:dyDescent="0.2">
      <c r="A310" s="15"/>
      <c r="D310" s="3"/>
      <c r="E310" s="3"/>
      <c r="N310" s="3"/>
      <c r="O310" s="3"/>
      <c r="P310" s="3"/>
    </row>
    <row r="311" spans="1:16" x14ac:dyDescent="0.2">
      <c r="A311" s="15"/>
      <c r="D311" s="3"/>
      <c r="E311" s="3"/>
      <c r="N311" s="3"/>
      <c r="O311" s="3"/>
      <c r="P311" s="3"/>
    </row>
    <row r="312" spans="1:16" x14ac:dyDescent="0.2">
      <c r="A312" s="15"/>
      <c r="D312" s="3"/>
      <c r="E312" s="3"/>
      <c r="N312" s="3"/>
      <c r="O312" s="3"/>
      <c r="P312" s="3"/>
    </row>
    <row r="313" spans="1:16" x14ac:dyDescent="0.2">
      <c r="A313" s="15"/>
      <c r="D313" s="3"/>
      <c r="E313" s="3"/>
      <c r="N313" s="3"/>
      <c r="O313" s="3"/>
      <c r="P313" s="3"/>
    </row>
    <row r="314" spans="1:16" x14ac:dyDescent="0.2">
      <c r="A314" s="15"/>
      <c r="D314" s="3"/>
      <c r="E314" s="3"/>
      <c r="N314" s="3"/>
      <c r="O314" s="3"/>
      <c r="P314" s="3"/>
    </row>
    <row r="315" spans="1:16" x14ac:dyDescent="0.2">
      <c r="A315" s="15"/>
      <c r="D315" s="3"/>
      <c r="E315" s="3"/>
      <c r="N315" s="3"/>
      <c r="O315" s="3"/>
      <c r="P315" s="3"/>
    </row>
    <row r="316" spans="1:16" x14ac:dyDescent="0.2">
      <c r="A316" s="15"/>
      <c r="D316" s="3"/>
      <c r="E316" s="3"/>
      <c r="N316" s="3"/>
      <c r="O316" s="3"/>
      <c r="P316" s="3"/>
    </row>
    <row r="317" spans="1:16" x14ac:dyDescent="0.2">
      <c r="A317" s="15"/>
      <c r="D317" s="3"/>
      <c r="E317" s="3"/>
      <c r="N317" s="3"/>
      <c r="O317" s="3"/>
      <c r="P317" s="3"/>
    </row>
    <row r="318" spans="1:16" x14ac:dyDescent="0.2">
      <c r="A318" s="15"/>
      <c r="D318" s="3"/>
      <c r="E318" s="3"/>
      <c r="N318" s="3"/>
      <c r="O318" s="3"/>
      <c r="P318" s="3"/>
    </row>
    <row r="319" spans="1:16" x14ac:dyDescent="0.2">
      <c r="A319" s="15"/>
      <c r="D319" s="3"/>
      <c r="E319" s="3"/>
      <c r="N319" s="3"/>
      <c r="O319" s="3"/>
      <c r="P319" s="3"/>
    </row>
    <row r="320" spans="1:16" x14ac:dyDescent="0.2">
      <c r="A320" s="15"/>
      <c r="D320" s="3"/>
      <c r="E320" s="3"/>
      <c r="N320" s="3"/>
      <c r="O320" s="3"/>
      <c r="P320" s="3"/>
    </row>
    <row r="321" spans="1:16" x14ac:dyDescent="0.2">
      <c r="A321" s="15"/>
      <c r="D321" s="3"/>
      <c r="E321" s="3"/>
      <c r="N321" s="3"/>
      <c r="O321" s="3"/>
      <c r="P321" s="3"/>
    </row>
    <row r="322" spans="1:16" x14ac:dyDescent="0.2">
      <c r="A322" s="15"/>
      <c r="D322" s="3"/>
      <c r="E322" s="3"/>
      <c r="N322" s="3"/>
      <c r="O322" s="3"/>
      <c r="P322" s="3"/>
    </row>
    <row r="323" spans="1:16" x14ac:dyDescent="0.2">
      <c r="A323" s="15"/>
      <c r="D323" s="3"/>
      <c r="E323" s="3"/>
      <c r="N323" s="3"/>
      <c r="O323" s="3"/>
      <c r="P323" s="3"/>
    </row>
    <row r="324" spans="1:16" x14ac:dyDescent="0.2">
      <c r="A324" s="15"/>
      <c r="D324" s="3"/>
      <c r="E324" s="3"/>
      <c r="N324" s="3"/>
      <c r="O324" s="3"/>
      <c r="P324" s="3"/>
    </row>
    <row r="325" spans="1:16" x14ac:dyDescent="0.2">
      <c r="A325" s="15"/>
      <c r="D325" s="3"/>
      <c r="E325" s="3"/>
      <c r="N325" s="3"/>
      <c r="O325" s="3"/>
      <c r="P325" s="3"/>
    </row>
    <row r="326" spans="1:16" x14ac:dyDescent="0.2">
      <c r="A326" s="15"/>
      <c r="D326" s="3"/>
      <c r="E326" s="3"/>
      <c r="N326" s="3"/>
      <c r="O326" s="3"/>
      <c r="P326" s="3"/>
    </row>
    <row r="327" spans="1:16" x14ac:dyDescent="0.2">
      <c r="A327" s="15"/>
      <c r="D327" s="3"/>
      <c r="E327" s="3"/>
      <c r="N327" s="3"/>
      <c r="O327" s="3"/>
      <c r="P327" s="3"/>
    </row>
    <row r="328" spans="1:16" x14ac:dyDescent="0.2">
      <c r="A328" s="15"/>
      <c r="D328" s="3"/>
      <c r="E328" s="3"/>
      <c r="N328" s="3"/>
      <c r="O328" s="3"/>
      <c r="P328" s="3"/>
    </row>
    <row r="329" spans="1:16" x14ac:dyDescent="0.2">
      <c r="A329" s="15"/>
      <c r="D329" s="3"/>
      <c r="E329" s="3"/>
      <c r="N329" s="3"/>
      <c r="O329" s="3"/>
      <c r="P329" s="3"/>
    </row>
    <row r="330" spans="1:16" x14ac:dyDescent="0.2">
      <c r="A330" s="15"/>
      <c r="D330" s="3"/>
      <c r="E330" s="3"/>
      <c r="N330" s="3"/>
      <c r="O330" s="3"/>
      <c r="P330" s="3"/>
    </row>
    <row r="331" spans="1:16" x14ac:dyDescent="0.2">
      <c r="A331" s="15"/>
      <c r="D331" s="3"/>
      <c r="E331" s="3"/>
      <c r="N331" s="3"/>
      <c r="O331" s="3"/>
      <c r="P331" s="3"/>
    </row>
    <row r="332" spans="1:16" x14ac:dyDescent="0.2">
      <c r="A332" s="15"/>
      <c r="D332" s="3"/>
      <c r="E332" s="3"/>
      <c r="N332" s="3"/>
      <c r="O332" s="3"/>
      <c r="P332" s="3"/>
    </row>
    <row r="333" spans="1:16" x14ac:dyDescent="0.2">
      <c r="A333" s="15"/>
      <c r="D333" s="3"/>
      <c r="E333" s="3"/>
      <c r="N333" s="3"/>
      <c r="O333" s="3"/>
      <c r="P333" s="3"/>
    </row>
    <row r="334" spans="1:16" x14ac:dyDescent="0.2">
      <c r="A334" s="15"/>
      <c r="D334" s="3"/>
      <c r="E334" s="3"/>
      <c r="N334" s="3"/>
      <c r="O334" s="3"/>
      <c r="P334" s="3"/>
    </row>
    <row r="335" spans="1:16" x14ac:dyDescent="0.2">
      <c r="A335" s="15"/>
      <c r="D335" s="3"/>
      <c r="E335" s="3"/>
      <c r="N335" s="3"/>
      <c r="O335" s="3"/>
      <c r="P335" s="3"/>
    </row>
    <row r="336" spans="1:16" x14ac:dyDescent="0.2">
      <c r="A336" s="15"/>
      <c r="D336" s="3"/>
      <c r="E336" s="3"/>
      <c r="N336" s="3"/>
      <c r="O336" s="3"/>
      <c r="P336" s="3"/>
    </row>
    <row r="337" spans="1:16" x14ac:dyDescent="0.2">
      <c r="A337" s="15"/>
      <c r="D337" s="3"/>
      <c r="E337" s="3"/>
      <c r="N337" s="3"/>
      <c r="O337" s="3"/>
      <c r="P337" s="3"/>
    </row>
    <row r="338" spans="1:16" x14ac:dyDescent="0.2">
      <c r="A338" s="15"/>
      <c r="D338" s="3"/>
      <c r="E338" s="3"/>
      <c r="N338" s="3"/>
      <c r="O338" s="3"/>
      <c r="P338" s="3"/>
    </row>
    <row r="339" spans="1:16" x14ac:dyDescent="0.2">
      <c r="A339" s="15"/>
      <c r="D339" s="3"/>
      <c r="E339" s="3"/>
      <c r="N339" s="3"/>
      <c r="O339" s="3"/>
      <c r="P339" s="3"/>
    </row>
    <row r="340" spans="1:16" x14ac:dyDescent="0.2">
      <c r="A340" s="15"/>
      <c r="D340" s="3"/>
      <c r="E340" s="3"/>
      <c r="N340" s="3"/>
      <c r="O340" s="3"/>
      <c r="P340" s="3"/>
    </row>
    <row r="341" spans="1:16" x14ac:dyDescent="0.2">
      <c r="A341" s="15"/>
      <c r="D341" s="3"/>
      <c r="E341" s="3"/>
      <c r="N341" s="3"/>
      <c r="O341" s="3"/>
      <c r="P341" s="3"/>
    </row>
    <row r="342" spans="1:16" x14ac:dyDescent="0.2">
      <c r="A342" s="15"/>
      <c r="D342" s="3"/>
      <c r="E342" s="3"/>
      <c r="N342" s="3"/>
      <c r="O342" s="3"/>
      <c r="P342" s="3"/>
    </row>
    <row r="343" spans="1:16" x14ac:dyDescent="0.2">
      <c r="A343" s="15"/>
      <c r="D343" s="3"/>
      <c r="E343" s="3"/>
      <c r="N343" s="3"/>
      <c r="O343" s="3"/>
      <c r="P343" s="3"/>
    </row>
    <row r="344" spans="1:16" x14ac:dyDescent="0.2">
      <c r="A344" s="15"/>
      <c r="D344" s="3"/>
      <c r="E344" s="3"/>
      <c r="N344" s="3"/>
      <c r="O344" s="3"/>
      <c r="P344" s="3"/>
    </row>
    <row r="345" spans="1:16" x14ac:dyDescent="0.2">
      <c r="A345" s="15"/>
      <c r="D345" s="3"/>
      <c r="E345" s="3"/>
      <c r="N345" s="3"/>
      <c r="O345" s="3"/>
      <c r="P345" s="3"/>
    </row>
    <row r="346" spans="1:16" x14ac:dyDescent="0.2">
      <c r="A346" s="15"/>
      <c r="D346" s="3"/>
      <c r="E346" s="3"/>
      <c r="N346" s="3"/>
      <c r="O346" s="3"/>
      <c r="P346" s="3"/>
    </row>
    <row r="347" spans="1:16" x14ac:dyDescent="0.2">
      <c r="A347" s="15"/>
      <c r="D347" s="3"/>
      <c r="E347" s="3"/>
      <c r="N347" s="3"/>
      <c r="O347" s="3"/>
      <c r="P347" s="3"/>
    </row>
    <row r="348" spans="1:16" x14ac:dyDescent="0.2">
      <c r="A348" s="15"/>
      <c r="D348" s="3"/>
      <c r="E348" s="3"/>
      <c r="N348" s="3"/>
      <c r="O348" s="3"/>
      <c r="P348" s="3"/>
    </row>
    <row r="349" spans="1:16" x14ac:dyDescent="0.2">
      <c r="A349" s="15"/>
      <c r="D349" s="3"/>
      <c r="E349" s="3"/>
      <c r="N349" s="3"/>
      <c r="O349" s="3"/>
      <c r="P349" s="3"/>
    </row>
    <row r="350" spans="1:16" x14ac:dyDescent="0.2">
      <c r="A350" s="15"/>
      <c r="D350" s="3"/>
      <c r="E350" s="3"/>
      <c r="N350" s="3"/>
      <c r="O350" s="3"/>
      <c r="P350" s="3"/>
    </row>
    <row r="351" spans="1:16" x14ac:dyDescent="0.2">
      <c r="A351" s="15"/>
      <c r="D351" s="3"/>
      <c r="E351" s="3"/>
      <c r="N351" s="3"/>
      <c r="O351" s="3"/>
      <c r="P351" s="3"/>
    </row>
    <row r="352" spans="1:16" x14ac:dyDescent="0.2">
      <c r="A352" s="15"/>
      <c r="D352" s="3"/>
      <c r="E352" s="3"/>
      <c r="N352" s="3"/>
      <c r="O352" s="3"/>
      <c r="P352" s="3"/>
    </row>
    <row r="353" spans="1:16" x14ac:dyDescent="0.2">
      <c r="A353" s="15"/>
      <c r="D353" s="3"/>
      <c r="E353" s="3"/>
      <c r="N353" s="3"/>
      <c r="O353" s="3"/>
      <c r="P353" s="3"/>
    </row>
    <row r="354" spans="1:16" x14ac:dyDescent="0.2">
      <c r="A354" s="15"/>
      <c r="D354" s="3"/>
      <c r="E354" s="3"/>
      <c r="N354" s="3"/>
      <c r="O354" s="3"/>
      <c r="P354" s="3"/>
    </row>
    <row r="355" spans="1:16" x14ac:dyDescent="0.2">
      <c r="A355" s="15"/>
      <c r="D355" s="3"/>
      <c r="E355" s="3"/>
      <c r="N355" s="3"/>
      <c r="O355" s="3"/>
      <c r="P355" s="3"/>
    </row>
    <row r="356" spans="1:16" x14ac:dyDescent="0.2">
      <c r="A356" s="15"/>
      <c r="D356" s="3"/>
      <c r="E356" s="3"/>
      <c r="N356" s="3"/>
      <c r="O356" s="3"/>
      <c r="P356" s="3"/>
    </row>
    <row r="357" spans="1:16" x14ac:dyDescent="0.2">
      <c r="A357" s="15"/>
      <c r="D357" s="3"/>
      <c r="E357" s="3"/>
      <c r="N357" s="3"/>
      <c r="O357" s="3"/>
      <c r="P357" s="3"/>
    </row>
    <row r="358" spans="1:16" x14ac:dyDescent="0.2">
      <c r="A358" s="15"/>
      <c r="D358" s="3"/>
      <c r="E358" s="3"/>
      <c r="N358" s="3"/>
      <c r="O358" s="3"/>
      <c r="P358" s="3"/>
    </row>
    <row r="359" spans="1:16" x14ac:dyDescent="0.2">
      <c r="A359" s="15"/>
      <c r="D359" s="3"/>
      <c r="E359" s="3"/>
      <c r="N359" s="3"/>
      <c r="O359" s="3"/>
      <c r="P359" s="3"/>
    </row>
    <row r="360" spans="1:16" x14ac:dyDescent="0.2">
      <c r="A360" s="15"/>
      <c r="D360" s="3"/>
      <c r="E360" s="3"/>
      <c r="N360" s="3"/>
      <c r="O360" s="3"/>
      <c r="P360" s="3"/>
    </row>
    <row r="361" spans="1:16" x14ac:dyDescent="0.2">
      <c r="A361" s="15"/>
      <c r="D361" s="3"/>
      <c r="E361" s="3"/>
      <c r="N361" s="3"/>
      <c r="O361" s="3"/>
      <c r="P361" s="3"/>
    </row>
    <row r="362" spans="1:16" x14ac:dyDescent="0.2">
      <c r="A362" s="15"/>
      <c r="D362" s="3"/>
      <c r="E362" s="3"/>
      <c r="N362" s="3"/>
      <c r="O362" s="3"/>
      <c r="P362" s="3"/>
    </row>
    <row r="363" spans="1:16" x14ac:dyDescent="0.2">
      <c r="A363" s="15"/>
      <c r="D363" s="3"/>
      <c r="E363" s="3"/>
      <c r="N363" s="3"/>
      <c r="O363" s="3"/>
      <c r="P363" s="3"/>
    </row>
    <row r="364" spans="1:16" x14ac:dyDescent="0.2">
      <c r="A364" s="15"/>
      <c r="D364" s="3"/>
      <c r="E364" s="3"/>
      <c r="N364" s="3"/>
      <c r="O364" s="3"/>
      <c r="P364" s="3"/>
    </row>
    <row r="365" spans="1:16" x14ac:dyDescent="0.2">
      <c r="A365" s="15"/>
      <c r="D365" s="3"/>
      <c r="E365" s="3"/>
      <c r="N365" s="3"/>
      <c r="O365" s="3"/>
      <c r="P365" s="3"/>
    </row>
    <row r="366" spans="1:16" x14ac:dyDescent="0.2">
      <c r="A366" s="15"/>
      <c r="D366" s="3"/>
      <c r="E366" s="3"/>
      <c r="N366" s="3"/>
      <c r="O366" s="3"/>
      <c r="P366" s="3"/>
    </row>
    <row r="367" spans="1:16" x14ac:dyDescent="0.2">
      <c r="A367" s="15"/>
      <c r="D367" s="3"/>
      <c r="E367" s="3"/>
      <c r="N367" s="3"/>
      <c r="O367" s="3"/>
      <c r="P367" s="3"/>
    </row>
    <row r="368" spans="1:16" x14ac:dyDescent="0.2">
      <c r="A368" s="15"/>
      <c r="D368" s="3"/>
      <c r="E368" s="3"/>
      <c r="N368" s="3"/>
      <c r="O368" s="3"/>
      <c r="P368" s="3"/>
    </row>
    <row r="369" spans="1:16" x14ac:dyDescent="0.2">
      <c r="A369" s="15"/>
      <c r="D369" s="3"/>
      <c r="E369" s="3"/>
      <c r="N369" s="3"/>
      <c r="O369" s="3"/>
      <c r="P369" s="3"/>
    </row>
    <row r="370" spans="1:16" x14ac:dyDescent="0.2">
      <c r="A370" s="15"/>
      <c r="D370" s="3"/>
      <c r="E370" s="3"/>
      <c r="N370" s="3"/>
      <c r="O370" s="3"/>
      <c r="P370" s="3"/>
    </row>
    <row r="371" spans="1:16" x14ac:dyDescent="0.2">
      <c r="A371" s="15"/>
      <c r="D371" s="3"/>
      <c r="E371" s="3"/>
      <c r="N371" s="3"/>
      <c r="O371" s="3"/>
      <c r="P371" s="3"/>
    </row>
    <row r="372" spans="1:16" x14ac:dyDescent="0.2">
      <c r="A372" s="15"/>
      <c r="D372" s="3"/>
      <c r="E372" s="3"/>
      <c r="N372" s="3"/>
      <c r="O372" s="3"/>
      <c r="P372" s="3"/>
    </row>
    <row r="373" spans="1:16" x14ac:dyDescent="0.2">
      <c r="A373" s="15"/>
      <c r="D373" s="3"/>
      <c r="E373" s="3"/>
      <c r="N373" s="3"/>
      <c r="O373" s="3"/>
      <c r="P373" s="3"/>
    </row>
    <row r="374" spans="1:16" x14ac:dyDescent="0.2">
      <c r="A374" s="15"/>
      <c r="D374" s="3"/>
      <c r="E374" s="3"/>
      <c r="N374" s="3"/>
      <c r="O374" s="3"/>
      <c r="P374" s="3"/>
    </row>
    <row r="375" spans="1:16" x14ac:dyDescent="0.2">
      <c r="A375" s="15"/>
      <c r="D375" s="3"/>
      <c r="E375" s="3"/>
      <c r="N375" s="3"/>
      <c r="O375" s="3"/>
      <c r="P375" s="3"/>
    </row>
    <row r="376" spans="1:16" x14ac:dyDescent="0.2">
      <c r="A376" s="15"/>
      <c r="D376" s="3"/>
      <c r="E376" s="3"/>
      <c r="N376" s="3"/>
      <c r="O376" s="3"/>
      <c r="P376" s="3"/>
    </row>
    <row r="377" spans="1:16" x14ac:dyDescent="0.2">
      <c r="A377" s="15"/>
      <c r="D377" s="3"/>
      <c r="E377" s="3"/>
      <c r="N377" s="3"/>
      <c r="O377" s="3"/>
      <c r="P377" s="3"/>
    </row>
    <row r="378" spans="1:16" x14ac:dyDescent="0.2">
      <c r="A378" s="15"/>
      <c r="D378" s="3"/>
      <c r="E378" s="3"/>
      <c r="N378" s="3"/>
      <c r="O378" s="3"/>
      <c r="P378" s="3"/>
    </row>
    <row r="379" spans="1:16" x14ac:dyDescent="0.2">
      <c r="A379" s="15"/>
      <c r="D379" s="3"/>
      <c r="E379" s="3"/>
      <c r="N379" s="3"/>
      <c r="O379" s="3"/>
      <c r="P379" s="3"/>
    </row>
    <row r="380" spans="1:16" x14ac:dyDescent="0.2">
      <c r="A380" s="15"/>
      <c r="D380" s="3"/>
      <c r="E380" s="3"/>
      <c r="N380" s="3"/>
      <c r="O380" s="3"/>
      <c r="P380" s="3"/>
    </row>
    <row r="381" spans="1:16" x14ac:dyDescent="0.2">
      <c r="A381" s="15"/>
      <c r="D381" s="3"/>
      <c r="E381" s="3"/>
      <c r="N381" s="3"/>
      <c r="O381" s="3"/>
      <c r="P381" s="3"/>
    </row>
    <row r="382" spans="1:16" x14ac:dyDescent="0.2">
      <c r="A382" s="15"/>
      <c r="D382" s="3"/>
      <c r="E382" s="3"/>
      <c r="N382" s="3"/>
      <c r="O382" s="3"/>
      <c r="P382" s="3"/>
    </row>
    <row r="383" spans="1:16" x14ac:dyDescent="0.2">
      <c r="A383" s="15"/>
      <c r="D383" s="3"/>
      <c r="E383" s="3"/>
      <c r="N383" s="3"/>
      <c r="O383" s="3"/>
      <c r="P383" s="3"/>
    </row>
    <row r="384" spans="1:16" x14ac:dyDescent="0.2">
      <c r="A384" s="15"/>
      <c r="D384" s="3"/>
      <c r="E384" s="3"/>
      <c r="N384" s="3"/>
      <c r="O384" s="3"/>
      <c r="P384" s="3"/>
    </row>
    <row r="385" spans="1:16" x14ac:dyDescent="0.2">
      <c r="A385" s="15"/>
      <c r="D385" s="3"/>
      <c r="E385" s="3"/>
      <c r="N385" s="3"/>
      <c r="O385" s="3"/>
      <c r="P385" s="3"/>
    </row>
    <row r="386" spans="1:16" x14ac:dyDescent="0.2">
      <c r="A386" s="15"/>
      <c r="D386" s="3"/>
      <c r="E386" s="3"/>
      <c r="N386" s="3"/>
      <c r="O386" s="3"/>
      <c r="P386" s="3"/>
    </row>
    <row r="387" spans="1:16" x14ac:dyDescent="0.2">
      <c r="A387" s="15"/>
      <c r="D387" s="3"/>
      <c r="E387" s="3"/>
      <c r="N387" s="3"/>
      <c r="O387" s="3"/>
      <c r="P387" s="3"/>
    </row>
    <row r="388" spans="1:16" x14ac:dyDescent="0.2">
      <c r="A388" s="15"/>
      <c r="D388" s="3"/>
      <c r="E388" s="3"/>
      <c r="N388" s="3"/>
      <c r="O388" s="3"/>
      <c r="P388" s="3"/>
    </row>
    <row r="389" spans="1:16" x14ac:dyDescent="0.2">
      <c r="A389" s="15"/>
      <c r="D389" s="3"/>
      <c r="E389" s="3"/>
      <c r="N389" s="3"/>
      <c r="O389" s="3"/>
      <c r="P389" s="3"/>
    </row>
    <row r="390" spans="1:16" x14ac:dyDescent="0.2">
      <c r="A390" s="15"/>
      <c r="D390" s="3"/>
      <c r="E390" s="3"/>
      <c r="N390" s="3"/>
      <c r="O390" s="3"/>
      <c r="P390" s="3"/>
    </row>
    <row r="391" spans="1:16" x14ac:dyDescent="0.2">
      <c r="A391" s="15"/>
      <c r="D391" s="3"/>
      <c r="E391" s="3"/>
      <c r="N391" s="3"/>
      <c r="O391" s="3"/>
      <c r="P391" s="3"/>
    </row>
    <row r="392" spans="1:16" x14ac:dyDescent="0.2">
      <c r="A392" s="15"/>
      <c r="D392" s="3"/>
      <c r="E392" s="3"/>
      <c r="N392" s="3"/>
      <c r="O392" s="3"/>
      <c r="P392" s="3"/>
    </row>
    <row r="393" spans="1:16" x14ac:dyDescent="0.2">
      <c r="A393" s="15"/>
      <c r="D393" s="3"/>
      <c r="E393" s="3"/>
      <c r="N393" s="3"/>
      <c r="O393" s="3"/>
      <c r="P393" s="3"/>
    </row>
    <row r="394" spans="1:16" x14ac:dyDescent="0.2">
      <c r="A394" s="15"/>
      <c r="D394" s="3"/>
      <c r="E394" s="3"/>
      <c r="N394" s="3"/>
      <c r="O394" s="3"/>
      <c r="P394" s="3"/>
    </row>
    <row r="395" spans="1:16" x14ac:dyDescent="0.2">
      <c r="A395" s="15"/>
      <c r="D395" s="3"/>
      <c r="E395" s="3"/>
      <c r="N395" s="3"/>
      <c r="O395" s="3"/>
      <c r="P395" s="3"/>
    </row>
    <row r="396" spans="1:16" x14ac:dyDescent="0.2">
      <c r="A396" s="15"/>
      <c r="D396" s="3"/>
      <c r="E396" s="3"/>
      <c r="N396" s="3"/>
      <c r="O396" s="3"/>
      <c r="P396" s="3"/>
    </row>
    <row r="397" spans="1:16" x14ac:dyDescent="0.2">
      <c r="A397" s="15"/>
      <c r="D397" s="3"/>
      <c r="E397" s="3"/>
      <c r="N397" s="3"/>
      <c r="O397" s="3"/>
      <c r="P397" s="3"/>
    </row>
    <row r="398" spans="1:16" x14ac:dyDescent="0.2">
      <c r="A398" s="15"/>
      <c r="D398" s="3"/>
      <c r="E398" s="3"/>
      <c r="N398" s="3"/>
      <c r="O398" s="3"/>
      <c r="P398" s="3"/>
    </row>
    <row r="399" spans="1:16" x14ac:dyDescent="0.2">
      <c r="A399" s="15"/>
      <c r="D399" s="3"/>
      <c r="E399" s="3"/>
      <c r="N399" s="3"/>
      <c r="O399" s="3"/>
      <c r="P399" s="3"/>
    </row>
    <row r="400" spans="1:16" x14ac:dyDescent="0.2">
      <c r="A400" s="15"/>
      <c r="D400" s="3"/>
      <c r="E400" s="3"/>
      <c r="N400" s="3"/>
      <c r="O400" s="3"/>
      <c r="P400" s="3"/>
    </row>
    <row r="401" spans="1:16" x14ac:dyDescent="0.2">
      <c r="A401" s="15"/>
      <c r="D401" s="3"/>
      <c r="E401" s="3"/>
      <c r="N401" s="3"/>
      <c r="O401" s="3"/>
      <c r="P401" s="3"/>
    </row>
    <row r="402" spans="1:16" x14ac:dyDescent="0.2">
      <c r="A402" s="15"/>
      <c r="D402" s="3"/>
      <c r="E402" s="3"/>
      <c r="N402" s="3"/>
      <c r="O402" s="3"/>
      <c r="P402" s="3"/>
    </row>
    <row r="403" spans="1:16" x14ac:dyDescent="0.2">
      <c r="A403" s="15"/>
      <c r="D403" s="3"/>
      <c r="E403" s="3"/>
      <c r="N403" s="3"/>
      <c r="O403" s="3"/>
      <c r="P403" s="3"/>
    </row>
    <row r="404" spans="1:16" x14ac:dyDescent="0.2">
      <c r="A404" s="15"/>
      <c r="D404" s="3"/>
      <c r="E404" s="3"/>
      <c r="N404" s="3"/>
      <c r="O404" s="3"/>
      <c r="P404" s="3"/>
    </row>
    <row r="405" spans="1:16" x14ac:dyDescent="0.2">
      <c r="A405" s="15"/>
      <c r="D405" s="3"/>
      <c r="E405" s="3"/>
      <c r="N405" s="3"/>
      <c r="O405" s="3"/>
      <c r="P405" s="3"/>
    </row>
    <row r="406" spans="1:16" x14ac:dyDescent="0.2">
      <c r="A406" s="15"/>
      <c r="D406" s="3"/>
      <c r="E406" s="3"/>
      <c r="N406" s="3"/>
      <c r="O406" s="3"/>
      <c r="P406" s="3"/>
    </row>
    <row r="407" spans="1:16" x14ac:dyDescent="0.2">
      <c r="A407" s="15"/>
      <c r="D407" s="3"/>
      <c r="E407" s="3"/>
      <c r="N407" s="3"/>
      <c r="O407" s="3"/>
      <c r="P407" s="3"/>
    </row>
    <row r="408" spans="1:16" x14ac:dyDescent="0.2">
      <c r="A408" s="15"/>
      <c r="D408" s="3"/>
      <c r="E408" s="3"/>
      <c r="N408" s="3"/>
      <c r="O408" s="3"/>
      <c r="P408" s="3"/>
    </row>
    <row r="409" spans="1:16" x14ac:dyDescent="0.2">
      <c r="A409" s="15"/>
      <c r="D409" s="3"/>
      <c r="E409" s="3"/>
      <c r="N409" s="3"/>
      <c r="O409" s="3"/>
      <c r="P409" s="3"/>
    </row>
    <row r="410" spans="1:16" x14ac:dyDescent="0.2">
      <c r="A410" s="15"/>
      <c r="D410" s="3"/>
      <c r="E410" s="3"/>
      <c r="N410" s="3"/>
      <c r="O410" s="3"/>
      <c r="P410" s="3"/>
    </row>
    <row r="411" spans="1:16" x14ac:dyDescent="0.2">
      <c r="A411" s="15"/>
      <c r="D411" s="3"/>
      <c r="E411" s="3"/>
      <c r="N411" s="3"/>
      <c r="O411" s="3"/>
      <c r="P411" s="3"/>
    </row>
    <row r="412" spans="1:16" x14ac:dyDescent="0.2">
      <c r="A412" s="15"/>
      <c r="D412" s="3"/>
      <c r="E412" s="3"/>
      <c r="N412" s="3"/>
      <c r="O412" s="3"/>
      <c r="P412" s="3"/>
    </row>
    <row r="413" spans="1:16" x14ac:dyDescent="0.2">
      <c r="A413" s="15"/>
      <c r="D413" s="3"/>
      <c r="E413" s="3"/>
      <c r="N413" s="3"/>
      <c r="O413" s="3"/>
      <c r="P413" s="3"/>
    </row>
    <row r="414" spans="1:16" x14ac:dyDescent="0.2">
      <c r="A414" s="15"/>
      <c r="D414" s="3"/>
      <c r="E414" s="3"/>
      <c r="N414" s="3"/>
      <c r="O414" s="3"/>
      <c r="P414" s="3"/>
    </row>
    <row r="415" spans="1:16" x14ac:dyDescent="0.2">
      <c r="A415" s="15"/>
      <c r="D415" s="3"/>
      <c r="E415" s="3"/>
      <c r="N415" s="3"/>
      <c r="O415" s="3"/>
      <c r="P415" s="3"/>
    </row>
    <row r="416" spans="1:16" x14ac:dyDescent="0.2">
      <c r="A416" s="15"/>
      <c r="D416" s="3"/>
      <c r="E416" s="3"/>
      <c r="N416" s="3"/>
      <c r="O416" s="3"/>
      <c r="P416" s="3"/>
    </row>
    <row r="417" spans="1:16" x14ac:dyDescent="0.2">
      <c r="A417" s="15"/>
      <c r="D417" s="3"/>
      <c r="E417" s="3"/>
      <c r="N417" s="3"/>
      <c r="O417" s="3"/>
      <c r="P417" s="3"/>
    </row>
    <row r="418" spans="1:16" x14ac:dyDescent="0.2">
      <c r="A418" s="15"/>
      <c r="D418" s="3"/>
      <c r="E418" s="3"/>
      <c r="N418" s="3"/>
      <c r="O418" s="3"/>
      <c r="P418" s="3"/>
    </row>
    <row r="419" spans="1:16" x14ac:dyDescent="0.2">
      <c r="A419" s="15"/>
      <c r="D419" s="3"/>
      <c r="E419" s="3"/>
      <c r="N419" s="3"/>
      <c r="O419" s="3"/>
      <c r="P419" s="3"/>
    </row>
    <row r="420" spans="1:16" x14ac:dyDescent="0.2">
      <c r="A420" s="15"/>
      <c r="D420" s="3"/>
      <c r="E420" s="3"/>
      <c r="N420" s="3"/>
      <c r="O420" s="3"/>
      <c r="P420" s="3"/>
    </row>
    <row r="421" spans="1:16" x14ac:dyDescent="0.2">
      <c r="A421" s="15"/>
      <c r="D421" s="3"/>
      <c r="E421" s="3"/>
      <c r="N421" s="3"/>
      <c r="O421" s="3"/>
      <c r="P421" s="3"/>
    </row>
    <row r="422" spans="1:16" x14ac:dyDescent="0.2">
      <c r="A422" s="15"/>
      <c r="D422" s="3"/>
      <c r="E422" s="3"/>
      <c r="N422" s="3"/>
      <c r="O422" s="3"/>
      <c r="P422" s="3"/>
    </row>
    <row r="423" spans="1:16" x14ac:dyDescent="0.2">
      <c r="A423" s="15"/>
      <c r="D423" s="3"/>
      <c r="E423" s="3"/>
      <c r="N423" s="3"/>
      <c r="O423" s="3"/>
      <c r="P423" s="3"/>
    </row>
    <row r="424" spans="1:16" x14ac:dyDescent="0.2">
      <c r="A424" s="15"/>
      <c r="D424" s="3"/>
      <c r="E424" s="3"/>
      <c r="N424" s="3"/>
      <c r="O424" s="3"/>
      <c r="P424" s="3"/>
    </row>
    <row r="425" spans="1:16" x14ac:dyDescent="0.2">
      <c r="A425" s="15"/>
      <c r="D425" s="3"/>
      <c r="E425" s="3"/>
      <c r="N425" s="3"/>
      <c r="O425" s="3"/>
      <c r="P425" s="3"/>
    </row>
    <row r="426" spans="1:16" x14ac:dyDescent="0.2">
      <c r="A426" s="15"/>
      <c r="D426" s="3"/>
      <c r="E426" s="3"/>
      <c r="N426" s="3"/>
      <c r="O426" s="3"/>
      <c r="P426" s="3"/>
    </row>
    <row r="427" spans="1:16" x14ac:dyDescent="0.2">
      <c r="A427" s="15"/>
      <c r="D427" s="3"/>
      <c r="E427" s="3"/>
      <c r="N427" s="3"/>
      <c r="O427" s="3"/>
      <c r="P427" s="3"/>
    </row>
    <row r="428" spans="1:16" x14ac:dyDescent="0.2">
      <c r="A428" s="15"/>
      <c r="D428" s="3"/>
      <c r="E428" s="3"/>
      <c r="N428" s="3"/>
      <c r="O428" s="3"/>
      <c r="P428" s="3"/>
    </row>
    <row r="429" spans="1:16" x14ac:dyDescent="0.2">
      <c r="A429" s="15"/>
      <c r="D429" s="3"/>
      <c r="E429" s="3"/>
      <c r="N429" s="3"/>
      <c r="O429" s="3"/>
      <c r="P429" s="3"/>
    </row>
    <row r="430" spans="1:16" x14ac:dyDescent="0.2">
      <c r="A430" s="15"/>
      <c r="D430" s="3"/>
      <c r="E430" s="3"/>
      <c r="N430" s="3"/>
      <c r="O430" s="3"/>
      <c r="P430" s="3"/>
    </row>
    <row r="431" spans="1:16" x14ac:dyDescent="0.2">
      <c r="A431" s="15"/>
      <c r="D431" s="3"/>
      <c r="E431" s="3"/>
      <c r="N431" s="3"/>
      <c r="O431" s="3"/>
      <c r="P431" s="3"/>
    </row>
    <row r="432" spans="1:16" x14ac:dyDescent="0.2">
      <c r="A432" s="15"/>
      <c r="D432" s="3"/>
      <c r="E432" s="3"/>
      <c r="N432" s="3"/>
      <c r="O432" s="3"/>
      <c r="P432" s="3"/>
    </row>
    <row r="433" spans="1:16" x14ac:dyDescent="0.2">
      <c r="A433" s="15"/>
      <c r="D433" s="3"/>
      <c r="E433" s="3"/>
      <c r="N433" s="3"/>
      <c r="O433" s="3"/>
      <c r="P433" s="3"/>
    </row>
    <row r="434" spans="1:16" x14ac:dyDescent="0.2">
      <c r="A434" s="15"/>
      <c r="D434" s="3"/>
      <c r="E434" s="3"/>
      <c r="N434" s="3"/>
      <c r="O434" s="3"/>
      <c r="P434" s="3"/>
    </row>
    <row r="435" spans="1:16" x14ac:dyDescent="0.2">
      <c r="A435" s="15"/>
      <c r="D435" s="3"/>
      <c r="E435" s="3"/>
      <c r="N435" s="3"/>
      <c r="O435" s="3"/>
      <c r="P435" s="3"/>
    </row>
    <row r="436" spans="1:16" x14ac:dyDescent="0.2">
      <c r="A436" s="15"/>
      <c r="D436" s="3"/>
      <c r="E436" s="3"/>
      <c r="N436" s="3"/>
      <c r="O436" s="3"/>
      <c r="P436" s="3"/>
    </row>
    <row r="437" spans="1:16" x14ac:dyDescent="0.2">
      <c r="A437" s="15"/>
      <c r="D437" s="3"/>
      <c r="E437" s="3"/>
      <c r="N437" s="3"/>
      <c r="O437" s="3"/>
      <c r="P437" s="3"/>
    </row>
    <row r="438" spans="1:16" x14ac:dyDescent="0.2">
      <c r="A438" s="15"/>
      <c r="D438" s="3"/>
      <c r="E438" s="3"/>
      <c r="N438" s="3"/>
      <c r="O438" s="3"/>
      <c r="P438" s="3"/>
    </row>
  </sheetData>
  <mergeCells count="18">
    <mergeCell ref="Z237:AA237"/>
    <mergeCell ref="K237:R237"/>
    <mergeCell ref="A5:AC5"/>
    <mergeCell ref="X2:Z2"/>
    <mergeCell ref="AA2:AB2"/>
    <mergeCell ref="K236:M236"/>
    <mergeCell ref="G236:H236"/>
    <mergeCell ref="K203:M203"/>
    <mergeCell ref="Z203:AA203"/>
    <mergeCell ref="Z236:AA236"/>
    <mergeCell ref="A204:AC204"/>
    <mergeCell ref="X154:X156"/>
    <mergeCell ref="Y154:Y156"/>
    <mergeCell ref="Z154:Z156"/>
    <mergeCell ref="AA154:AA156"/>
    <mergeCell ref="AB154:AB156"/>
    <mergeCell ref="AC154:AC156"/>
    <mergeCell ref="A1:AC1"/>
  </mergeCells>
  <pageMargins left="0" right="0" top="0.75" bottom="0.75" header="0.3" footer="0.3"/>
  <pageSetup scale="49" fitToHeight="8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522"/>
  <sheetViews>
    <sheetView zoomScale="75" zoomScaleNormal="75" workbookViewId="0">
      <pane ySplit="2" topLeftCell="A154" activePane="bottomLeft" state="frozen"/>
      <selection activeCell="Y6" sqref="Y6"/>
      <selection pane="bottomLeft" activeCell="C173" sqref="C173"/>
    </sheetView>
  </sheetViews>
  <sheetFormatPr defaultColWidth="11" defaultRowHeight="12.75" x14ac:dyDescent="0.2"/>
  <cols>
    <col min="1" max="1" width="21.125" style="14" customWidth="1"/>
    <col min="2" max="3" width="13.625" style="3" bestFit="1" customWidth="1"/>
    <col min="4" max="4" width="12.375" style="3" bestFit="1" customWidth="1"/>
    <col min="5" max="5" width="11.25" style="1" bestFit="1" customWidth="1"/>
    <col min="6" max="6" width="13.75" style="1" customWidth="1"/>
    <col min="7" max="7" width="12.375" style="18" bestFit="1" customWidth="1"/>
    <col min="8" max="8" width="13.5" style="4" bestFit="1" customWidth="1"/>
    <col min="9" max="10" width="11" style="1" customWidth="1"/>
    <col min="11" max="21" width="11" style="4" customWidth="1"/>
    <col min="22" max="22" width="11.25" style="4" customWidth="1"/>
    <col min="23" max="23" width="11" style="4" customWidth="1"/>
    <col min="24" max="16384" width="11" style="4"/>
  </cols>
  <sheetData>
    <row r="1" spans="1:26" ht="71.25" customHeight="1" x14ac:dyDescent="0.2">
      <c r="A1" s="157" t="s">
        <v>287</v>
      </c>
      <c r="B1" s="158"/>
      <c r="C1" s="158"/>
      <c r="D1" s="158"/>
      <c r="E1" s="158"/>
      <c r="F1" s="158"/>
      <c r="G1" s="158"/>
      <c r="H1" s="159"/>
      <c r="I1" s="160" t="str">
        <f>'Funding Process Tracking'!A2</f>
        <v>updated 11/12/2019</v>
      </c>
      <c r="J1" s="161"/>
    </row>
    <row r="2" spans="1:26" s="6" customFormat="1" ht="135.75" customHeight="1" x14ac:dyDescent="0.2">
      <c r="A2" s="10" t="s">
        <v>286</v>
      </c>
      <c r="B2" s="73" t="s">
        <v>283</v>
      </c>
      <c r="C2" s="27" t="s">
        <v>284</v>
      </c>
      <c r="D2" s="5" t="s">
        <v>210</v>
      </c>
      <c r="E2" s="19" t="s">
        <v>209</v>
      </c>
      <c r="F2" s="31" t="s">
        <v>150</v>
      </c>
      <c r="G2" s="33" t="s">
        <v>131</v>
      </c>
      <c r="H2" s="10" t="s">
        <v>132</v>
      </c>
      <c r="I2" s="6" t="s">
        <v>271</v>
      </c>
      <c r="J2" s="6" t="s">
        <v>272</v>
      </c>
    </row>
    <row r="3" spans="1:26" s="8" customFormat="1" ht="23.25" customHeight="1" x14ac:dyDescent="0.2">
      <c r="A3" s="144" t="s">
        <v>98</v>
      </c>
      <c r="B3" s="145"/>
      <c r="C3" s="145"/>
      <c r="D3" s="145"/>
      <c r="E3" s="145"/>
      <c r="F3" s="145"/>
      <c r="G3" s="145"/>
      <c r="H3" s="146"/>
    </row>
    <row r="4" spans="1:26" ht="25.5" x14ac:dyDescent="0.2">
      <c r="A4" s="11" t="s">
        <v>120</v>
      </c>
      <c r="B4" s="74">
        <f>'Funding Process Tracking'!X6</f>
        <v>0</v>
      </c>
      <c r="C4" s="28">
        <f>'Funding Process Tracking'!AC6</f>
        <v>0</v>
      </c>
      <c r="D4" s="20"/>
      <c r="E4" s="21"/>
      <c r="F4" s="32">
        <f t="shared" ref="F4:F35" si="0">C4-D4-E4</f>
        <v>0</v>
      </c>
      <c r="G4" s="30"/>
      <c r="H4" s="30">
        <f t="shared" ref="H4:H35" si="1">F4+G4</f>
        <v>0</v>
      </c>
      <c r="W4" s="120"/>
      <c r="X4" s="123"/>
      <c r="Y4" s="123"/>
      <c r="Z4" s="123"/>
    </row>
    <row r="5" spans="1:26" ht="38.25" x14ac:dyDescent="0.2">
      <c r="A5" s="11" t="s">
        <v>1</v>
      </c>
      <c r="B5" s="74">
        <f>'Funding Process Tracking'!X7</f>
        <v>0</v>
      </c>
      <c r="C5" s="28">
        <f>'Funding Process Tracking'!AC7</f>
        <v>0</v>
      </c>
      <c r="D5" s="20"/>
      <c r="E5" s="21"/>
      <c r="F5" s="32">
        <f t="shared" si="0"/>
        <v>0</v>
      </c>
      <c r="G5" s="30"/>
      <c r="H5" s="30">
        <f t="shared" si="1"/>
        <v>0</v>
      </c>
    </row>
    <row r="6" spans="1:26" ht="38.25" x14ac:dyDescent="0.2">
      <c r="A6" s="11" t="s">
        <v>2</v>
      </c>
      <c r="B6" s="74">
        <f>'Funding Process Tracking'!X8</f>
        <v>0</v>
      </c>
      <c r="C6" s="28">
        <f>'Funding Process Tracking'!AC8</f>
        <v>0</v>
      </c>
      <c r="D6" s="20"/>
      <c r="E6" s="21"/>
      <c r="F6" s="32">
        <f t="shared" si="0"/>
        <v>0</v>
      </c>
      <c r="G6" s="30"/>
      <c r="H6" s="30">
        <f t="shared" si="1"/>
        <v>0</v>
      </c>
      <c r="W6" s="120"/>
      <c r="X6" s="123"/>
      <c r="Y6" s="123"/>
      <c r="Z6" s="123"/>
    </row>
    <row r="7" spans="1:26" x14ac:dyDescent="0.2">
      <c r="A7" s="26" t="s">
        <v>241</v>
      </c>
      <c r="B7" s="74">
        <f>'Funding Process Tracking'!X9</f>
        <v>0</v>
      </c>
      <c r="C7" s="28">
        <f>'Funding Process Tracking'!AC9</f>
        <v>0</v>
      </c>
      <c r="D7" s="20"/>
      <c r="E7" s="21"/>
      <c r="F7" s="32">
        <f t="shared" si="0"/>
        <v>0</v>
      </c>
      <c r="G7" s="30"/>
      <c r="H7" s="30">
        <f t="shared" si="1"/>
        <v>0</v>
      </c>
      <c r="W7" s="120"/>
      <c r="X7" s="123"/>
      <c r="Y7" s="123"/>
      <c r="Z7" s="123"/>
    </row>
    <row r="8" spans="1:26" x14ac:dyDescent="0.2">
      <c r="A8" s="11" t="s">
        <v>3</v>
      </c>
      <c r="B8" s="74">
        <f>'Funding Process Tracking'!X10</f>
        <v>0</v>
      </c>
      <c r="C8" s="28">
        <f>'Funding Process Tracking'!AC10</f>
        <v>0</v>
      </c>
      <c r="D8" s="20"/>
      <c r="E8" s="21"/>
      <c r="F8" s="32">
        <f t="shared" si="0"/>
        <v>0</v>
      </c>
      <c r="G8" s="30"/>
      <c r="H8" s="30">
        <f t="shared" si="1"/>
        <v>0</v>
      </c>
      <c r="W8" s="120"/>
      <c r="X8" s="123"/>
      <c r="Y8" s="123"/>
      <c r="Z8" s="123"/>
    </row>
    <row r="9" spans="1:26" x14ac:dyDescent="0.2">
      <c r="A9" s="26" t="s">
        <v>186</v>
      </c>
      <c r="B9" s="74">
        <f>'Funding Process Tracking'!X11</f>
        <v>0</v>
      </c>
      <c r="C9" s="28">
        <f>'Funding Process Tracking'!AC11</f>
        <v>0</v>
      </c>
      <c r="D9" s="20"/>
      <c r="E9" s="21"/>
      <c r="F9" s="32">
        <f t="shared" si="0"/>
        <v>0</v>
      </c>
      <c r="G9" s="30"/>
      <c r="H9" s="30">
        <f t="shared" si="1"/>
        <v>0</v>
      </c>
      <c r="W9" s="120"/>
      <c r="X9" s="123"/>
      <c r="Y9" s="123"/>
      <c r="Z9" s="123"/>
    </row>
    <row r="10" spans="1:26" ht="25.5" x14ac:dyDescent="0.2">
      <c r="A10" s="26" t="s">
        <v>242</v>
      </c>
      <c r="B10" s="74">
        <f>'Funding Process Tracking'!X12</f>
        <v>0</v>
      </c>
      <c r="C10" s="28">
        <f>'Funding Process Tracking'!AC12</f>
        <v>0</v>
      </c>
      <c r="D10" s="20"/>
      <c r="E10" s="21"/>
      <c r="F10" s="32">
        <f t="shared" si="0"/>
        <v>0</v>
      </c>
      <c r="G10" s="30"/>
      <c r="H10" s="30">
        <f t="shared" si="1"/>
        <v>0</v>
      </c>
      <c r="W10" s="120"/>
      <c r="X10" s="123"/>
      <c r="Y10" s="123"/>
      <c r="Z10" s="123"/>
    </row>
    <row r="11" spans="1:26" ht="38.25" x14ac:dyDescent="0.2">
      <c r="A11" s="11" t="s">
        <v>4</v>
      </c>
      <c r="B11" s="74">
        <f>'Funding Process Tracking'!X13</f>
        <v>900</v>
      </c>
      <c r="C11" s="28">
        <f>'Funding Process Tracking'!AC13</f>
        <v>0</v>
      </c>
      <c r="D11" s="20"/>
      <c r="E11" s="21"/>
      <c r="F11" s="32">
        <f t="shared" si="0"/>
        <v>0</v>
      </c>
      <c r="G11" s="30"/>
      <c r="H11" s="30">
        <f t="shared" si="1"/>
        <v>0</v>
      </c>
      <c r="W11" s="120"/>
      <c r="X11" s="123"/>
      <c r="Y11" s="123"/>
      <c r="Z11" s="123"/>
    </row>
    <row r="12" spans="1:26" ht="25.5" x14ac:dyDescent="0.2">
      <c r="A12" s="11" t="s">
        <v>135</v>
      </c>
      <c r="B12" s="74">
        <f>'Funding Process Tracking'!X14</f>
        <v>0</v>
      </c>
      <c r="C12" s="28">
        <f>'Funding Process Tracking'!AC14</f>
        <v>0</v>
      </c>
      <c r="D12" s="20"/>
      <c r="E12" s="21"/>
      <c r="F12" s="32">
        <f t="shared" si="0"/>
        <v>0</v>
      </c>
      <c r="G12" s="30"/>
      <c r="H12" s="30">
        <f t="shared" si="1"/>
        <v>0</v>
      </c>
      <c r="W12" s="120"/>
      <c r="X12" s="123"/>
      <c r="Y12" s="123"/>
      <c r="Z12" s="123"/>
    </row>
    <row r="13" spans="1:26" ht="25.5" x14ac:dyDescent="0.2">
      <c r="A13" s="11" t="s">
        <v>5</v>
      </c>
      <c r="B13" s="74">
        <f>'Funding Process Tracking'!X13</f>
        <v>900</v>
      </c>
      <c r="C13" s="28">
        <f>'Funding Process Tracking'!AC15</f>
        <v>0</v>
      </c>
      <c r="D13" s="20"/>
      <c r="E13" s="21"/>
      <c r="F13" s="32">
        <f t="shared" si="0"/>
        <v>0</v>
      </c>
      <c r="G13" s="30"/>
      <c r="H13" s="30">
        <f t="shared" si="1"/>
        <v>0</v>
      </c>
      <c r="W13" s="120"/>
      <c r="X13" s="123"/>
      <c r="Y13" s="123"/>
      <c r="Z13" s="123"/>
    </row>
    <row r="14" spans="1:26" ht="25.5" x14ac:dyDescent="0.2">
      <c r="A14" s="11" t="s">
        <v>6</v>
      </c>
      <c r="B14" s="74">
        <f>'Funding Process Tracking'!X16</f>
        <v>0</v>
      </c>
      <c r="C14" s="28">
        <f>'Funding Process Tracking'!AC16</f>
        <v>0</v>
      </c>
      <c r="D14" s="20"/>
      <c r="E14" s="21"/>
      <c r="F14" s="32">
        <f t="shared" si="0"/>
        <v>0</v>
      </c>
      <c r="G14" s="30"/>
      <c r="H14" s="30">
        <f t="shared" si="1"/>
        <v>0</v>
      </c>
      <c r="W14" s="120"/>
      <c r="X14" s="123"/>
      <c r="Y14" s="123"/>
      <c r="Z14" s="123"/>
    </row>
    <row r="15" spans="1:26" ht="25.5" x14ac:dyDescent="0.2">
      <c r="A15" s="26" t="s">
        <v>125</v>
      </c>
      <c r="B15" s="74">
        <f>'Funding Process Tracking'!X17</f>
        <v>0</v>
      </c>
      <c r="C15" s="28">
        <f>'Funding Process Tracking'!AC17</f>
        <v>0</v>
      </c>
      <c r="D15" s="20"/>
      <c r="E15" s="21"/>
      <c r="F15" s="32">
        <f t="shared" si="0"/>
        <v>0</v>
      </c>
      <c r="G15" s="30"/>
      <c r="H15" s="30">
        <f t="shared" si="1"/>
        <v>0</v>
      </c>
      <c r="W15" s="120"/>
      <c r="X15" s="123"/>
      <c r="Y15" s="123"/>
      <c r="Z15" s="123"/>
    </row>
    <row r="16" spans="1:26" ht="25.5" x14ac:dyDescent="0.2">
      <c r="A16" s="26" t="s">
        <v>255</v>
      </c>
      <c r="B16" s="74">
        <f>'Funding Process Tracking'!X18</f>
        <v>0</v>
      </c>
      <c r="C16" s="28">
        <f>'Funding Process Tracking'!AC18</f>
        <v>0</v>
      </c>
      <c r="D16" s="20"/>
      <c r="E16" s="21">
        <f>C16*0.4</f>
        <v>0</v>
      </c>
      <c r="F16" s="32">
        <f t="shared" si="0"/>
        <v>0</v>
      </c>
      <c r="G16" s="30"/>
      <c r="H16" s="30">
        <f t="shared" si="1"/>
        <v>0</v>
      </c>
      <c r="W16" s="120"/>
      <c r="X16" s="123"/>
      <c r="Y16" s="123"/>
      <c r="Z16" s="123"/>
    </row>
    <row r="17" spans="1:26" ht="25.5" x14ac:dyDescent="0.2">
      <c r="A17" s="11" t="s">
        <v>7</v>
      </c>
      <c r="B17" s="74"/>
      <c r="C17" s="28">
        <f>'Funding Process Tracking'!AC19</f>
        <v>0</v>
      </c>
      <c r="D17" s="20"/>
      <c r="E17" s="21"/>
      <c r="F17" s="32">
        <f t="shared" si="0"/>
        <v>0</v>
      </c>
      <c r="G17" s="30"/>
      <c r="H17" s="30">
        <f t="shared" si="1"/>
        <v>0</v>
      </c>
      <c r="W17" s="120"/>
      <c r="X17" s="123"/>
      <c r="Y17" s="123"/>
      <c r="Z17" s="123"/>
    </row>
    <row r="18" spans="1:26" ht="25.5" x14ac:dyDescent="0.2">
      <c r="A18" s="12" t="s">
        <v>8</v>
      </c>
      <c r="B18" s="74"/>
      <c r="C18" s="28">
        <f>'Funding Process Tracking'!AC20</f>
        <v>0</v>
      </c>
      <c r="D18" s="20"/>
      <c r="E18" s="21"/>
      <c r="F18" s="32">
        <f t="shared" si="0"/>
        <v>0</v>
      </c>
      <c r="G18" s="30"/>
      <c r="H18" s="30">
        <f t="shared" si="1"/>
        <v>0</v>
      </c>
      <c r="W18" s="120"/>
      <c r="X18" s="123"/>
      <c r="Y18" s="123"/>
      <c r="Z18" s="123"/>
    </row>
    <row r="19" spans="1:26" ht="25.5" x14ac:dyDescent="0.2">
      <c r="A19" s="12" t="s">
        <v>9</v>
      </c>
      <c r="B19" s="74"/>
      <c r="C19" s="28">
        <f>'Funding Process Tracking'!AC21</f>
        <v>0</v>
      </c>
      <c r="D19" s="20"/>
      <c r="E19" s="21"/>
      <c r="F19" s="32">
        <f t="shared" si="0"/>
        <v>0</v>
      </c>
      <c r="G19" s="30"/>
      <c r="H19" s="30">
        <f t="shared" si="1"/>
        <v>0</v>
      </c>
      <c r="W19" s="120"/>
      <c r="X19" s="123"/>
      <c r="Y19" s="123"/>
      <c r="Z19" s="123"/>
    </row>
    <row r="20" spans="1:26" ht="38.25" x14ac:dyDescent="0.2">
      <c r="A20" s="24" t="s">
        <v>144</v>
      </c>
      <c r="B20" s="74"/>
      <c r="C20" s="28">
        <f>'Funding Process Tracking'!AC22</f>
        <v>0</v>
      </c>
      <c r="D20" s="20"/>
      <c r="E20" s="21"/>
      <c r="F20" s="32">
        <f t="shared" si="0"/>
        <v>0</v>
      </c>
      <c r="G20" s="30"/>
      <c r="H20" s="30">
        <f t="shared" si="1"/>
        <v>0</v>
      </c>
      <c r="W20" s="120"/>
      <c r="X20" s="123"/>
      <c r="Y20" s="123"/>
      <c r="Z20" s="123"/>
    </row>
    <row r="21" spans="1:26" x14ac:dyDescent="0.2">
      <c r="A21" s="11" t="s">
        <v>99</v>
      </c>
      <c r="B21" s="74"/>
      <c r="C21" s="28">
        <f>'Funding Process Tracking'!AC23</f>
        <v>0</v>
      </c>
      <c r="D21" s="20"/>
      <c r="E21" s="21"/>
      <c r="F21" s="32">
        <f t="shared" si="0"/>
        <v>0</v>
      </c>
      <c r="G21" s="30"/>
      <c r="H21" s="30">
        <f t="shared" si="1"/>
        <v>0</v>
      </c>
      <c r="W21" s="120"/>
      <c r="X21" s="123"/>
      <c r="Y21" s="123"/>
      <c r="Z21" s="123"/>
    </row>
    <row r="22" spans="1:26" x14ac:dyDescent="0.2">
      <c r="A22" s="12" t="s">
        <v>10</v>
      </c>
      <c r="B22" s="74"/>
      <c r="C22" s="28">
        <f>'Funding Process Tracking'!AC24</f>
        <v>0</v>
      </c>
      <c r="D22" s="20"/>
      <c r="E22" s="21">
        <f>C22*0.4</f>
        <v>0</v>
      </c>
      <c r="F22" s="32">
        <f t="shared" si="0"/>
        <v>0</v>
      </c>
      <c r="G22" s="30"/>
      <c r="H22" s="30">
        <f t="shared" si="1"/>
        <v>0</v>
      </c>
      <c r="W22" s="120"/>
      <c r="X22" s="123"/>
      <c r="Y22" s="123"/>
      <c r="Z22" s="123"/>
    </row>
    <row r="23" spans="1:26" ht="25.5" x14ac:dyDescent="0.2">
      <c r="A23" s="12" t="s">
        <v>11</v>
      </c>
      <c r="B23" s="74"/>
      <c r="C23" s="28">
        <f>'Funding Process Tracking'!AC25</f>
        <v>0</v>
      </c>
      <c r="D23" s="20"/>
      <c r="E23" s="21"/>
      <c r="F23" s="32">
        <f t="shared" si="0"/>
        <v>0</v>
      </c>
      <c r="G23" s="30"/>
      <c r="H23" s="30">
        <f t="shared" si="1"/>
        <v>0</v>
      </c>
      <c r="W23" s="120"/>
      <c r="X23" s="123"/>
      <c r="Y23" s="123"/>
      <c r="Z23" s="123"/>
    </row>
    <row r="24" spans="1:26" ht="25.5" x14ac:dyDescent="0.2">
      <c r="A24" s="12" t="s">
        <v>136</v>
      </c>
      <c r="B24" s="74"/>
      <c r="C24" s="28">
        <f>'Funding Process Tracking'!AC26</f>
        <v>0</v>
      </c>
      <c r="D24" s="20"/>
      <c r="E24" s="21"/>
      <c r="F24" s="32">
        <f t="shared" si="0"/>
        <v>0</v>
      </c>
      <c r="G24" s="30"/>
      <c r="H24" s="30">
        <f t="shared" si="1"/>
        <v>0</v>
      </c>
      <c r="W24" s="120"/>
      <c r="X24" s="123"/>
      <c r="Y24" s="123"/>
      <c r="Z24" s="123"/>
    </row>
    <row r="25" spans="1:26" ht="25.5" x14ac:dyDescent="0.2">
      <c r="A25" s="12" t="s">
        <v>118</v>
      </c>
      <c r="B25" s="74"/>
      <c r="C25" s="28">
        <f>'Funding Process Tracking'!AC27</f>
        <v>0</v>
      </c>
      <c r="D25" s="20"/>
      <c r="E25" s="21"/>
      <c r="F25" s="32">
        <f t="shared" si="0"/>
        <v>0</v>
      </c>
      <c r="G25" s="30"/>
      <c r="H25" s="30">
        <f t="shared" si="1"/>
        <v>0</v>
      </c>
      <c r="W25" s="120"/>
      <c r="X25" s="123"/>
      <c r="Y25" s="123"/>
      <c r="Z25" s="123"/>
    </row>
    <row r="26" spans="1:26" ht="25.5" x14ac:dyDescent="0.2">
      <c r="A26" s="12" t="s">
        <v>12</v>
      </c>
      <c r="B26" s="74"/>
      <c r="C26" s="28">
        <f>'Funding Process Tracking'!AC28</f>
        <v>0</v>
      </c>
      <c r="D26" s="20"/>
      <c r="E26" s="21"/>
      <c r="F26" s="32">
        <f t="shared" si="0"/>
        <v>0</v>
      </c>
      <c r="G26" s="30"/>
      <c r="H26" s="30">
        <f t="shared" si="1"/>
        <v>0</v>
      </c>
      <c r="W26" s="120"/>
      <c r="X26" s="123"/>
      <c r="Y26" s="123"/>
      <c r="Z26" s="123"/>
    </row>
    <row r="27" spans="1:26" ht="25.5" x14ac:dyDescent="0.2">
      <c r="A27" s="12" t="s">
        <v>121</v>
      </c>
      <c r="B27" s="74"/>
      <c r="C27" s="28">
        <f>'Funding Process Tracking'!AC29</f>
        <v>0</v>
      </c>
      <c r="D27" s="20"/>
      <c r="E27" s="21"/>
      <c r="F27" s="32">
        <f t="shared" si="0"/>
        <v>0</v>
      </c>
      <c r="G27" s="30"/>
      <c r="H27" s="30">
        <f t="shared" si="1"/>
        <v>0</v>
      </c>
      <c r="W27" s="120"/>
      <c r="X27" s="123"/>
      <c r="Y27" s="123"/>
      <c r="Z27" s="123"/>
    </row>
    <row r="28" spans="1:26" ht="25.5" x14ac:dyDescent="0.2">
      <c r="A28" s="12" t="s">
        <v>13</v>
      </c>
      <c r="B28" s="74"/>
      <c r="C28" s="28">
        <f>'Funding Process Tracking'!AC30</f>
        <v>0</v>
      </c>
      <c r="D28" s="20"/>
      <c r="E28" s="21"/>
      <c r="F28" s="32">
        <f t="shared" si="0"/>
        <v>0</v>
      </c>
      <c r="G28" s="30"/>
      <c r="H28" s="30">
        <f t="shared" si="1"/>
        <v>0</v>
      </c>
      <c r="W28" s="120"/>
      <c r="X28" s="123"/>
      <c r="Y28" s="123"/>
      <c r="Z28" s="123"/>
    </row>
    <row r="29" spans="1:26" ht="25.5" x14ac:dyDescent="0.2">
      <c r="A29" s="24" t="s">
        <v>188</v>
      </c>
      <c r="B29" s="74"/>
      <c r="C29" s="28">
        <f>'Funding Process Tracking'!AC31</f>
        <v>0</v>
      </c>
      <c r="D29" s="20"/>
      <c r="E29" s="21"/>
      <c r="F29" s="32">
        <f t="shared" si="0"/>
        <v>0</v>
      </c>
      <c r="G29" s="30"/>
      <c r="H29" s="30">
        <f t="shared" si="1"/>
        <v>0</v>
      </c>
      <c r="W29" s="120"/>
      <c r="X29" s="123"/>
      <c r="Y29" s="123"/>
      <c r="Z29" s="123"/>
    </row>
    <row r="30" spans="1:26" x14ac:dyDescent="0.2">
      <c r="A30" s="24" t="s">
        <v>145</v>
      </c>
      <c r="B30" s="74"/>
      <c r="C30" s="28">
        <f>'Funding Process Tracking'!AC32</f>
        <v>0</v>
      </c>
      <c r="D30" s="20"/>
      <c r="E30" s="21"/>
      <c r="F30" s="32">
        <f t="shared" si="0"/>
        <v>0</v>
      </c>
      <c r="G30" s="30"/>
      <c r="H30" s="30">
        <f t="shared" si="1"/>
        <v>0</v>
      </c>
      <c r="W30" s="120"/>
      <c r="X30" s="123"/>
      <c r="Y30" s="123"/>
      <c r="Z30" s="123"/>
    </row>
    <row r="31" spans="1:26" ht="38.25" x14ac:dyDescent="0.2">
      <c r="A31" s="24" t="s">
        <v>244</v>
      </c>
      <c r="B31" s="74"/>
      <c r="C31" s="28">
        <f>'Funding Process Tracking'!AC33</f>
        <v>0</v>
      </c>
      <c r="D31" s="20"/>
      <c r="E31" s="21"/>
      <c r="F31" s="32">
        <f t="shared" si="0"/>
        <v>0</v>
      </c>
      <c r="G31" s="30"/>
      <c r="H31" s="30">
        <f t="shared" si="1"/>
        <v>0</v>
      </c>
      <c r="W31" s="120"/>
      <c r="X31" s="123"/>
      <c r="Y31" s="123"/>
      <c r="Z31" s="123"/>
    </row>
    <row r="32" spans="1:26" x14ac:dyDescent="0.2">
      <c r="A32" s="11" t="s">
        <v>134</v>
      </c>
      <c r="B32" s="74"/>
      <c r="C32" s="28">
        <f>'Funding Process Tracking'!AC34</f>
        <v>0</v>
      </c>
      <c r="D32" s="20"/>
      <c r="E32" s="21"/>
      <c r="F32" s="32">
        <f t="shared" si="0"/>
        <v>0</v>
      </c>
      <c r="G32" s="30"/>
      <c r="H32" s="30">
        <f t="shared" si="1"/>
        <v>0</v>
      </c>
      <c r="W32" s="120"/>
      <c r="X32" s="123"/>
      <c r="Y32" s="123"/>
      <c r="Z32" s="123"/>
    </row>
    <row r="33" spans="1:26" x14ac:dyDescent="0.2">
      <c r="A33" s="12" t="s">
        <v>14</v>
      </c>
      <c r="B33" s="74"/>
      <c r="C33" s="28">
        <f>'Funding Process Tracking'!AC35</f>
        <v>0</v>
      </c>
      <c r="D33" s="20"/>
      <c r="E33" s="21"/>
      <c r="F33" s="32">
        <f t="shared" si="0"/>
        <v>0</v>
      </c>
      <c r="G33" s="30"/>
      <c r="H33" s="30">
        <f t="shared" si="1"/>
        <v>0</v>
      </c>
      <c r="W33" s="120"/>
      <c r="X33" s="123"/>
      <c r="Y33" s="123"/>
      <c r="Z33" s="123"/>
    </row>
    <row r="34" spans="1:26" ht="25.5" x14ac:dyDescent="0.2">
      <c r="A34" s="12" t="s">
        <v>15</v>
      </c>
      <c r="B34" s="74"/>
      <c r="C34" s="28">
        <f>'Funding Process Tracking'!AC36</f>
        <v>0</v>
      </c>
      <c r="D34" s="20"/>
      <c r="E34" s="21"/>
      <c r="F34" s="32">
        <f t="shared" si="0"/>
        <v>0</v>
      </c>
      <c r="G34" s="30"/>
      <c r="H34" s="30">
        <f t="shared" si="1"/>
        <v>0</v>
      </c>
      <c r="W34" s="120"/>
      <c r="X34" s="123"/>
      <c r="Y34" s="123"/>
      <c r="Z34" s="123"/>
    </row>
    <row r="35" spans="1:26" ht="25.5" x14ac:dyDescent="0.2">
      <c r="A35" s="24" t="s">
        <v>258</v>
      </c>
      <c r="B35" s="74"/>
      <c r="C35" s="28">
        <f>'Funding Process Tracking'!AC37</f>
        <v>0</v>
      </c>
      <c r="D35" s="20">
        <f>C35*0.2</f>
        <v>0</v>
      </c>
      <c r="E35" s="21"/>
      <c r="F35" s="32">
        <f t="shared" si="0"/>
        <v>0</v>
      </c>
      <c r="G35" s="30"/>
      <c r="H35" s="30">
        <f t="shared" si="1"/>
        <v>0</v>
      </c>
      <c r="W35" s="120"/>
      <c r="X35" s="123"/>
      <c r="Y35" s="123"/>
      <c r="Z35" s="123"/>
    </row>
    <row r="36" spans="1:26" ht="25.5" x14ac:dyDescent="0.2">
      <c r="A36" s="12" t="s">
        <v>16</v>
      </c>
      <c r="B36" s="74"/>
      <c r="C36" s="28">
        <f>'Funding Process Tracking'!AC38</f>
        <v>0</v>
      </c>
      <c r="D36" s="20"/>
      <c r="E36" s="21"/>
      <c r="F36" s="32">
        <f t="shared" ref="F36:F67" si="2">C36-D36-E36</f>
        <v>0</v>
      </c>
      <c r="G36" s="30"/>
      <c r="H36" s="30">
        <f t="shared" ref="H36:H67" si="3">F36+G36</f>
        <v>0</v>
      </c>
      <c r="W36" s="120"/>
      <c r="X36" s="123"/>
      <c r="Y36" s="123"/>
      <c r="Z36" s="123"/>
    </row>
    <row r="37" spans="1:26" ht="25.5" x14ac:dyDescent="0.2">
      <c r="A37" s="24" t="s">
        <v>126</v>
      </c>
      <c r="B37" s="74"/>
      <c r="C37" s="28">
        <f>'Funding Process Tracking'!AC39</f>
        <v>0</v>
      </c>
      <c r="D37" s="20"/>
      <c r="E37" s="21"/>
      <c r="F37" s="32">
        <f t="shared" si="2"/>
        <v>0</v>
      </c>
      <c r="G37" s="30"/>
      <c r="H37" s="30">
        <f t="shared" si="3"/>
        <v>0</v>
      </c>
      <c r="W37" s="120"/>
      <c r="X37" s="123"/>
      <c r="Y37" s="123"/>
      <c r="Z37" s="123"/>
    </row>
    <row r="38" spans="1:26" ht="25.5" x14ac:dyDescent="0.2">
      <c r="A38" s="24" t="s">
        <v>200</v>
      </c>
      <c r="B38" s="74"/>
      <c r="C38" s="28">
        <f>'Funding Process Tracking'!AC40</f>
        <v>0</v>
      </c>
      <c r="D38" s="20"/>
      <c r="E38" s="21"/>
      <c r="F38" s="32">
        <f t="shared" si="2"/>
        <v>0</v>
      </c>
      <c r="G38" s="30"/>
      <c r="H38" s="30">
        <f t="shared" si="3"/>
        <v>0</v>
      </c>
      <c r="W38" s="120"/>
      <c r="X38" s="123"/>
      <c r="Y38" s="123"/>
      <c r="Z38" s="123"/>
    </row>
    <row r="39" spans="1:26" x14ac:dyDescent="0.2">
      <c r="A39" s="24" t="s">
        <v>137</v>
      </c>
      <c r="B39" s="74"/>
      <c r="C39" s="28">
        <f>'Funding Process Tracking'!AC41</f>
        <v>0</v>
      </c>
      <c r="D39" s="20"/>
      <c r="E39" s="21"/>
      <c r="F39" s="32">
        <f t="shared" si="2"/>
        <v>0</v>
      </c>
      <c r="G39" s="30"/>
      <c r="H39" s="30">
        <f t="shared" si="3"/>
        <v>0</v>
      </c>
      <c r="W39" s="120"/>
      <c r="X39" s="123"/>
      <c r="Y39" s="123"/>
      <c r="Z39" s="123"/>
    </row>
    <row r="40" spans="1:26" x14ac:dyDescent="0.2">
      <c r="A40" s="12" t="s">
        <v>17</v>
      </c>
      <c r="B40" s="74"/>
      <c r="C40" s="28">
        <f>'Funding Process Tracking'!AC42</f>
        <v>0</v>
      </c>
      <c r="D40" s="20"/>
      <c r="E40" s="21"/>
      <c r="F40" s="32">
        <f t="shared" si="2"/>
        <v>0</v>
      </c>
      <c r="G40" s="30"/>
      <c r="H40" s="30">
        <f t="shared" si="3"/>
        <v>0</v>
      </c>
      <c r="W40" s="120"/>
      <c r="X40" s="123"/>
      <c r="Y40" s="123"/>
      <c r="Z40" s="123"/>
    </row>
    <row r="41" spans="1:26" x14ac:dyDescent="0.2">
      <c r="A41" s="12" t="s">
        <v>18</v>
      </c>
      <c r="B41" s="74"/>
      <c r="C41" s="28">
        <f>'Funding Process Tracking'!AC43</f>
        <v>0</v>
      </c>
      <c r="D41" s="20"/>
      <c r="E41" s="21"/>
      <c r="F41" s="32">
        <f t="shared" si="2"/>
        <v>0</v>
      </c>
      <c r="G41" s="30"/>
      <c r="H41" s="30">
        <f t="shared" si="3"/>
        <v>0</v>
      </c>
      <c r="W41" s="120"/>
      <c r="X41" s="123"/>
      <c r="Y41" s="123"/>
      <c r="Z41" s="123"/>
    </row>
    <row r="42" spans="1:26" x14ac:dyDescent="0.2">
      <c r="A42" s="12" t="s">
        <v>115</v>
      </c>
      <c r="B42" s="74"/>
      <c r="C42" s="28">
        <f>'Funding Process Tracking'!AC44</f>
        <v>0</v>
      </c>
      <c r="D42" s="20"/>
      <c r="E42" s="21"/>
      <c r="F42" s="32">
        <f t="shared" si="2"/>
        <v>0</v>
      </c>
      <c r="G42" s="30"/>
      <c r="H42" s="30">
        <f t="shared" si="3"/>
        <v>0</v>
      </c>
      <c r="W42" s="120"/>
      <c r="X42" s="123"/>
      <c r="Y42" s="123"/>
      <c r="Z42" s="123"/>
    </row>
    <row r="43" spans="1:26" ht="63.75" x14ac:dyDescent="0.2">
      <c r="A43" s="11" t="s">
        <v>160</v>
      </c>
      <c r="B43" s="74"/>
      <c r="C43" s="28">
        <f>'Funding Process Tracking'!AC45</f>
        <v>0</v>
      </c>
      <c r="D43" s="20"/>
      <c r="E43" s="21"/>
      <c r="F43" s="32">
        <f t="shared" si="2"/>
        <v>0</v>
      </c>
      <c r="G43" s="30"/>
      <c r="H43" s="30">
        <f t="shared" si="3"/>
        <v>0</v>
      </c>
      <c r="W43" s="120"/>
      <c r="X43" s="123"/>
      <c r="Y43" s="123"/>
      <c r="Z43" s="123"/>
    </row>
    <row r="44" spans="1:26" ht="25.5" x14ac:dyDescent="0.2">
      <c r="A44" s="24" t="s">
        <v>161</v>
      </c>
      <c r="B44" s="74"/>
      <c r="C44" s="28">
        <f>'Funding Process Tracking'!AC46</f>
        <v>0</v>
      </c>
      <c r="D44" s="20"/>
      <c r="E44" s="21"/>
      <c r="F44" s="32">
        <f t="shared" si="2"/>
        <v>0</v>
      </c>
      <c r="G44" s="30"/>
      <c r="H44" s="30">
        <f t="shared" si="3"/>
        <v>0</v>
      </c>
      <c r="I44" s="8"/>
      <c r="W44" s="120"/>
      <c r="X44" s="123"/>
      <c r="Y44" s="123"/>
      <c r="Z44" s="123"/>
    </row>
    <row r="45" spans="1:26" x14ac:dyDescent="0.2">
      <c r="A45" s="26" t="s">
        <v>243</v>
      </c>
      <c r="B45" s="74"/>
      <c r="C45" s="28">
        <f>'Funding Process Tracking'!AC47</f>
        <v>0</v>
      </c>
      <c r="D45" s="20"/>
      <c r="E45" s="21"/>
      <c r="F45" s="32">
        <f t="shared" si="2"/>
        <v>0</v>
      </c>
      <c r="G45" s="30"/>
      <c r="H45" s="30">
        <f t="shared" si="3"/>
        <v>0</v>
      </c>
      <c r="W45" s="120"/>
      <c r="X45" s="123"/>
      <c r="Y45" s="123"/>
      <c r="Z45" s="123"/>
    </row>
    <row r="46" spans="1:26" ht="25.5" x14ac:dyDescent="0.2">
      <c r="A46" s="26" t="s">
        <v>251</v>
      </c>
      <c r="B46" s="74"/>
      <c r="C46" s="28">
        <f>'Funding Process Tracking'!AC48</f>
        <v>0</v>
      </c>
      <c r="D46" s="20"/>
      <c r="E46" s="21"/>
      <c r="F46" s="32">
        <f t="shared" si="2"/>
        <v>0</v>
      </c>
      <c r="G46" s="30"/>
      <c r="H46" s="30">
        <f t="shared" si="3"/>
        <v>0</v>
      </c>
      <c r="W46" s="120"/>
      <c r="X46" s="123"/>
      <c r="Y46" s="123"/>
      <c r="Z46" s="123"/>
    </row>
    <row r="47" spans="1:26" x14ac:dyDescent="0.2">
      <c r="A47" s="24" t="s">
        <v>252</v>
      </c>
      <c r="B47" s="74"/>
      <c r="C47" s="28">
        <f>'Funding Process Tracking'!AC49</f>
        <v>0</v>
      </c>
      <c r="D47" s="20"/>
      <c r="E47" s="21"/>
      <c r="F47" s="32">
        <f t="shared" si="2"/>
        <v>0</v>
      </c>
      <c r="G47" s="30"/>
      <c r="H47" s="30">
        <f t="shared" si="3"/>
        <v>0</v>
      </c>
      <c r="W47" s="120"/>
      <c r="X47" s="123"/>
      <c r="Y47" s="123"/>
      <c r="Z47" s="123"/>
    </row>
    <row r="48" spans="1:26" x14ac:dyDescent="0.2">
      <c r="A48" s="12" t="s">
        <v>19</v>
      </c>
      <c r="B48" s="74"/>
      <c r="C48" s="28">
        <f>'Funding Process Tracking'!AC50</f>
        <v>0</v>
      </c>
      <c r="D48" s="20"/>
      <c r="E48" s="21"/>
      <c r="F48" s="32">
        <f t="shared" si="2"/>
        <v>0</v>
      </c>
      <c r="G48" s="30"/>
      <c r="H48" s="30">
        <f t="shared" si="3"/>
        <v>0</v>
      </c>
      <c r="W48" s="120"/>
      <c r="X48" s="123"/>
      <c r="Y48" s="123"/>
      <c r="Z48" s="123"/>
    </row>
    <row r="49" spans="1:26" ht="25.5" x14ac:dyDescent="0.2">
      <c r="A49" s="12" t="s">
        <v>20</v>
      </c>
      <c r="B49" s="74"/>
      <c r="C49" s="28">
        <f>'Funding Process Tracking'!AC51</f>
        <v>0</v>
      </c>
      <c r="D49" s="20"/>
      <c r="E49" s="21"/>
      <c r="F49" s="32">
        <f t="shared" si="2"/>
        <v>0</v>
      </c>
      <c r="G49" s="30"/>
      <c r="H49" s="30">
        <f t="shared" si="3"/>
        <v>0</v>
      </c>
      <c r="W49" s="120"/>
      <c r="X49" s="123"/>
      <c r="Y49" s="123"/>
      <c r="Z49" s="123"/>
    </row>
    <row r="50" spans="1:26" x14ac:dyDescent="0.2">
      <c r="A50" s="12" t="s">
        <v>21</v>
      </c>
      <c r="B50" s="74"/>
      <c r="C50" s="28">
        <f>'Funding Process Tracking'!AC52</f>
        <v>0</v>
      </c>
      <c r="D50" s="20"/>
      <c r="E50" s="21"/>
      <c r="F50" s="32">
        <f t="shared" si="2"/>
        <v>0</v>
      </c>
      <c r="G50" s="30"/>
      <c r="H50" s="30">
        <f t="shared" si="3"/>
        <v>0</v>
      </c>
      <c r="W50" s="120"/>
      <c r="X50" s="123"/>
      <c r="Y50" s="123"/>
      <c r="Z50" s="123"/>
    </row>
    <row r="51" spans="1:26" x14ac:dyDescent="0.2">
      <c r="A51" s="12" t="s">
        <v>138</v>
      </c>
      <c r="B51" s="74"/>
      <c r="C51" s="28">
        <f>'Funding Process Tracking'!AC53</f>
        <v>0</v>
      </c>
      <c r="D51" s="20"/>
      <c r="E51" s="21"/>
      <c r="F51" s="32">
        <f t="shared" si="2"/>
        <v>0</v>
      </c>
      <c r="G51" s="30"/>
      <c r="H51" s="30">
        <f t="shared" si="3"/>
        <v>0</v>
      </c>
      <c r="W51" s="120"/>
      <c r="X51" s="123"/>
      <c r="Y51" s="123"/>
      <c r="Z51" s="123"/>
    </row>
    <row r="52" spans="1:26" x14ac:dyDescent="0.2">
      <c r="A52" s="12" t="s">
        <v>22</v>
      </c>
      <c r="B52" s="74"/>
      <c r="C52" s="28">
        <f>'Funding Process Tracking'!AC54</f>
        <v>0</v>
      </c>
      <c r="D52" s="20"/>
      <c r="E52" s="21"/>
      <c r="F52" s="32">
        <f t="shared" si="2"/>
        <v>0</v>
      </c>
      <c r="G52" s="30"/>
      <c r="H52" s="30">
        <f t="shared" si="3"/>
        <v>0</v>
      </c>
      <c r="W52" s="120"/>
      <c r="X52" s="123"/>
      <c r="Y52" s="123"/>
      <c r="Z52" s="123"/>
    </row>
    <row r="53" spans="1:26" ht="38.25" x14ac:dyDescent="0.2">
      <c r="A53" s="24" t="s">
        <v>265</v>
      </c>
      <c r="B53" s="74"/>
      <c r="C53" s="28">
        <f>'Funding Process Tracking'!AC55</f>
        <v>0</v>
      </c>
      <c r="D53" s="20"/>
      <c r="E53" s="21"/>
      <c r="F53" s="32">
        <f t="shared" si="2"/>
        <v>0</v>
      </c>
      <c r="G53" s="30"/>
      <c r="H53" s="30">
        <f t="shared" si="3"/>
        <v>0</v>
      </c>
      <c r="W53" s="120"/>
      <c r="X53" s="123"/>
      <c r="Y53" s="123"/>
      <c r="Z53" s="123"/>
    </row>
    <row r="54" spans="1:26" x14ac:dyDescent="0.2">
      <c r="A54" s="24" t="s">
        <v>193</v>
      </c>
      <c r="B54" s="74"/>
      <c r="C54" s="28">
        <f>'Funding Process Tracking'!AC56</f>
        <v>0</v>
      </c>
      <c r="D54" s="20"/>
      <c r="E54" s="21"/>
      <c r="F54" s="32">
        <f t="shared" si="2"/>
        <v>0</v>
      </c>
      <c r="G54" s="30"/>
      <c r="H54" s="30">
        <f t="shared" si="3"/>
        <v>0</v>
      </c>
      <c r="W54" s="120"/>
      <c r="X54" s="123"/>
      <c r="Y54" s="123"/>
      <c r="Z54" s="123"/>
    </row>
    <row r="55" spans="1:26" ht="25.5" x14ac:dyDescent="0.2">
      <c r="A55" s="24" t="s">
        <v>185</v>
      </c>
      <c r="B55" s="74"/>
      <c r="C55" s="28">
        <f>'Funding Process Tracking'!AC57</f>
        <v>0</v>
      </c>
      <c r="D55" s="20"/>
      <c r="E55" s="21"/>
      <c r="F55" s="32">
        <f t="shared" si="2"/>
        <v>0</v>
      </c>
      <c r="G55" s="30"/>
      <c r="H55" s="30">
        <f t="shared" si="3"/>
        <v>0</v>
      </c>
      <c r="W55" s="120"/>
      <c r="X55" s="123"/>
      <c r="Y55" s="123"/>
      <c r="Z55" s="123"/>
    </row>
    <row r="56" spans="1:26" ht="38.25" x14ac:dyDescent="0.2">
      <c r="A56" s="12" t="s">
        <v>162</v>
      </c>
      <c r="B56" s="74"/>
      <c r="C56" s="28">
        <f>'Funding Process Tracking'!AC58</f>
        <v>0</v>
      </c>
      <c r="D56" s="20"/>
      <c r="E56" s="21"/>
      <c r="F56" s="32">
        <f t="shared" si="2"/>
        <v>0</v>
      </c>
      <c r="G56" s="30"/>
      <c r="H56" s="30">
        <f t="shared" si="3"/>
        <v>0</v>
      </c>
      <c r="W56" s="120"/>
      <c r="X56" s="123"/>
      <c r="Y56" s="123"/>
      <c r="Z56" s="123"/>
    </row>
    <row r="57" spans="1:26" ht="25.5" x14ac:dyDescent="0.2">
      <c r="A57" s="12" t="s">
        <v>23</v>
      </c>
      <c r="B57" s="74" t="str">
        <f>'Funding Process Tracking'!X57</f>
        <v>250,00</v>
      </c>
      <c r="C57" s="28">
        <f>'Funding Process Tracking'!AC59</f>
        <v>0</v>
      </c>
      <c r="D57" s="20"/>
      <c r="E57" s="21"/>
      <c r="F57" s="32">
        <f t="shared" si="2"/>
        <v>0</v>
      </c>
      <c r="G57" s="30">
        <v>0</v>
      </c>
      <c r="H57" s="30">
        <f t="shared" si="3"/>
        <v>0</v>
      </c>
      <c r="W57" s="120"/>
      <c r="X57" s="123"/>
      <c r="Y57" s="123"/>
      <c r="Z57" s="123"/>
    </row>
    <row r="58" spans="1:26" x14ac:dyDescent="0.2">
      <c r="A58" s="12" t="s">
        <v>24</v>
      </c>
      <c r="B58" s="74"/>
      <c r="C58" s="28">
        <f>'Funding Process Tracking'!AC60</f>
        <v>0</v>
      </c>
      <c r="D58" s="20"/>
      <c r="E58" s="21"/>
      <c r="F58" s="32">
        <f t="shared" si="2"/>
        <v>0</v>
      </c>
      <c r="G58" s="30"/>
      <c r="H58" s="30">
        <f t="shared" si="3"/>
        <v>0</v>
      </c>
      <c r="W58" s="120"/>
      <c r="X58" s="123"/>
      <c r="Y58" s="123"/>
      <c r="Z58" s="123"/>
    </row>
    <row r="59" spans="1:26" ht="51" x14ac:dyDescent="0.2">
      <c r="A59" s="12" t="s">
        <v>223</v>
      </c>
      <c r="B59" s="74">
        <f>'Funding Process Tracking'!X59</f>
        <v>15000</v>
      </c>
      <c r="C59" s="28">
        <f>'Funding Process Tracking'!AC61</f>
        <v>0</v>
      </c>
      <c r="D59" s="20"/>
      <c r="E59" s="21"/>
      <c r="F59" s="32">
        <f t="shared" si="2"/>
        <v>0</v>
      </c>
      <c r="G59" s="30"/>
      <c r="H59" s="30">
        <f t="shared" si="3"/>
        <v>0</v>
      </c>
      <c r="W59" s="120"/>
      <c r="X59" s="123"/>
      <c r="Y59" s="123"/>
      <c r="Z59" s="123"/>
    </row>
    <row r="60" spans="1:26" x14ac:dyDescent="0.2">
      <c r="A60" s="24" t="s">
        <v>25</v>
      </c>
      <c r="B60" s="74"/>
      <c r="C60" s="28">
        <f>'Funding Process Tracking'!AC62</f>
        <v>0</v>
      </c>
      <c r="D60" s="20"/>
      <c r="E60" s="21"/>
      <c r="F60" s="32">
        <f t="shared" si="2"/>
        <v>0</v>
      </c>
      <c r="G60" s="30"/>
      <c r="H60" s="30">
        <f t="shared" si="3"/>
        <v>0</v>
      </c>
      <c r="W60" s="120"/>
      <c r="X60" s="123"/>
      <c r="Y60" s="123"/>
      <c r="Z60" s="123"/>
    </row>
    <row r="61" spans="1:26" x14ac:dyDescent="0.2">
      <c r="A61" s="24" t="s">
        <v>26</v>
      </c>
      <c r="B61" s="74" t="str">
        <f>'Funding Process Tracking'!X61</f>
        <v>126,00</v>
      </c>
      <c r="C61" s="28">
        <f>'Funding Process Tracking'!AC63</f>
        <v>0</v>
      </c>
      <c r="D61" s="20"/>
      <c r="E61" s="21"/>
      <c r="F61" s="32">
        <f t="shared" si="2"/>
        <v>0</v>
      </c>
      <c r="G61" s="30"/>
      <c r="H61" s="30">
        <f t="shared" si="3"/>
        <v>0</v>
      </c>
      <c r="W61" s="120"/>
      <c r="X61" s="123"/>
      <c r="Y61" s="123"/>
      <c r="Z61" s="123"/>
    </row>
    <row r="62" spans="1:26" x14ac:dyDescent="0.2">
      <c r="A62" s="12" t="s">
        <v>27</v>
      </c>
      <c r="B62" s="74"/>
      <c r="C62" s="28">
        <f>'Funding Process Tracking'!AC64</f>
        <v>0</v>
      </c>
      <c r="D62" s="20"/>
      <c r="E62" s="21"/>
      <c r="F62" s="32">
        <f t="shared" si="2"/>
        <v>0</v>
      </c>
      <c r="G62" s="30"/>
      <c r="H62" s="30">
        <f t="shared" si="3"/>
        <v>0</v>
      </c>
      <c r="W62" s="120"/>
      <c r="X62" s="123"/>
      <c r="Y62" s="123"/>
      <c r="Z62" s="123"/>
    </row>
    <row r="63" spans="1:26" ht="25.5" x14ac:dyDescent="0.2">
      <c r="A63" s="12" t="s">
        <v>28</v>
      </c>
      <c r="B63" s="74"/>
      <c r="C63" s="28">
        <f>'Funding Process Tracking'!AC65</f>
        <v>0</v>
      </c>
      <c r="D63" s="20"/>
      <c r="E63" s="21"/>
      <c r="F63" s="32">
        <f t="shared" si="2"/>
        <v>0</v>
      </c>
      <c r="G63" s="30"/>
      <c r="H63" s="30">
        <f t="shared" si="3"/>
        <v>0</v>
      </c>
      <c r="W63" s="120"/>
      <c r="X63" s="123"/>
      <c r="Y63" s="123"/>
      <c r="Z63" s="123"/>
    </row>
    <row r="64" spans="1:26" ht="25.5" x14ac:dyDescent="0.2">
      <c r="A64" s="12" t="s">
        <v>29</v>
      </c>
      <c r="B64" s="74"/>
      <c r="C64" s="28">
        <f>'Funding Process Tracking'!AC66</f>
        <v>0</v>
      </c>
      <c r="D64" s="20"/>
      <c r="E64" s="21"/>
      <c r="F64" s="32">
        <f t="shared" si="2"/>
        <v>0</v>
      </c>
      <c r="G64" s="30"/>
      <c r="H64" s="30">
        <f t="shared" si="3"/>
        <v>0</v>
      </c>
      <c r="W64" s="120"/>
      <c r="X64" s="123"/>
      <c r="Y64" s="123"/>
      <c r="Z64" s="123"/>
    </row>
    <row r="65" spans="1:26" ht="25.5" x14ac:dyDescent="0.2">
      <c r="A65" s="12" t="s">
        <v>117</v>
      </c>
      <c r="B65" s="74"/>
      <c r="C65" s="28">
        <f>'Funding Process Tracking'!AC67</f>
        <v>0</v>
      </c>
      <c r="D65" s="20"/>
      <c r="E65" s="21"/>
      <c r="F65" s="32">
        <f t="shared" si="2"/>
        <v>0</v>
      </c>
      <c r="G65" s="30"/>
      <c r="H65" s="30">
        <f t="shared" si="3"/>
        <v>0</v>
      </c>
      <c r="W65" s="120"/>
      <c r="X65" s="123"/>
      <c r="Y65" s="123"/>
      <c r="Z65" s="123"/>
    </row>
    <row r="66" spans="1:26" ht="25.5" x14ac:dyDescent="0.2">
      <c r="A66" s="24" t="s">
        <v>232</v>
      </c>
      <c r="B66" s="74"/>
      <c r="C66" s="28">
        <f>'Funding Process Tracking'!AC68</f>
        <v>0</v>
      </c>
      <c r="D66" s="20"/>
      <c r="E66" s="21"/>
      <c r="F66" s="32">
        <f t="shared" si="2"/>
        <v>0</v>
      </c>
      <c r="G66" s="30"/>
      <c r="H66" s="30">
        <f t="shared" si="3"/>
        <v>0</v>
      </c>
      <c r="W66" s="120"/>
      <c r="X66" s="123"/>
      <c r="Y66" s="123"/>
      <c r="Z66" s="123"/>
    </row>
    <row r="67" spans="1:26" x14ac:dyDescent="0.2">
      <c r="A67" s="11" t="s">
        <v>105</v>
      </c>
      <c r="B67" s="74"/>
      <c r="C67" s="28">
        <f>'Funding Process Tracking'!AC69</f>
        <v>0</v>
      </c>
      <c r="D67" s="20"/>
      <c r="E67" s="21"/>
      <c r="F67" s="32">
        <f t="shared" si="2"/>
        <v>0</v>
      </c>
      <c r="G67" s="30"/>
      <c r="H67" s="30">
        <f t="shared" si="3"/>
        <v>0</v>
      </c>
      <c r="W67" s="120"/>
      <c r="X67" s="123"/>
      <c r="Y67" s="123"/>
      <c r="Z67" s="123"/>
    </row>
    <row r="68" spans="1:26" x14ac:dyDescent="0.2">
      <c r="A68" s="26" t="s">
        <v>195</v>
      </c>
      <c r="B68" s="74"/>
      <c r="C68" s="28">
        <f>'Funding Process Tracking'!AC70</f>
        <v>0</v>
      </c>
      <c r="D68" s="20"/>
      <c r="E68" s="21"/>
      <c r="F68" s="32">
        <f t="shared" ref="F68:F99" si="4">C68-D68-E68</f>
        <v>0</v>
      </c>
      <c r="G68" s="30"/>
      <c r="H68" s="30">
        <f t="shared" ref="H68:H99" si="5">F68+G68</f>
        <v>0</v>
      </c>
      <c r="W68" s="120"/>
      <c r="X68" s="123"/>
      <c r="Y68" s="123"/>
      <c r="Z68" s="123"/>
    </row>
    <row r="69" spans="1:26" ht="51" x14ac:dyDescent="0.2">
      <c r="A69" s="12" t="s">
        <v>30</v>
      </c>
      <c r="B69" s="74"/>
      <c r="C69" s="28">
        <f>'Funding Process Tracking'!AC71</f>
        <v>0</v>
      </c>
      <c r="D69" s="20"/>
      <c r="E69" s="21"/>
      <c r="F69" s="32">
        <f t="shared" si="4"/>
        <v>0</v>
      </c>
      <c r="G69" s="30"/>
      <c r="H69" s="30">
        <f t="shared" si="5"/>
        <v>0</v>
      </c>
      <c r="W69" s="120"/>
      <c r="X69" s="123"/>
      <c r="Y69" s="123"/>
      <c r="Z69" s="123"/>
    </row>
    <row r="70" spans="1:26" x14ac:dyDescent="0.2">
      <c r="A70" s="12" t="s">
        <v>31</v>
      </c>
      <c r="B70" s="74"/>
      <c r="C70" s="28">
        <f>'Funding Process Tracking'!AC72</f>
        <v>0</v>
      </c>
      <c r="D70" s="20"/>
      <c r="E70" s="21"/>
      <c r="F70" s="32">
        <f t="shared" si="4"/>
        <v>0</v>
      </c>
      <c r="G70" s="30"/>
      <c r="H70" s="30">
        <f t="shared" si="5"/>
        <v>0</v>
      </c>
      <c r="I70" s="8"/>
      <c r="W70" s="120"/>
      <c r="X70" s="123"/>
      <c r="Y70" s="123"/>
      <c r="Z70" s="123"/>
    </row>
    <row r="71" spans="1:26" ht="25.5" x14ac:dyDescent="0.2">
      <c r="A71" s="12" t="s">
        <v>32</v>
      </c>
      <c r="B71" s="74"/>
      <c r="C71" s="28">
        <f>'Funding Process Tracking'!AC73</f>
        <v>0</v>
      </c>
      <c r="D71" s="20"/>
      <c r="E71" s="21"/>
      <c r="F71" s="32">
        <f t="shared" si="4"/>
        <v>0</v>
      </c>
      <c r="G71" s="30"/>
      <c r="H71" s="30">
        <f t="shared" si="5"/>
        <v>0</v>
      </c>
      <c r="W71" s="120"/>
      <c r="X71" s="123"/>
      <c r="Y71" s="123"/>
      <c r="Z71" s="123"/>
    </row>
    <row r="72" spans="1:26" ht="51" x14ac:dyDescent="0.2">
      <c r="A72" s="12" t="s">
        <v>190</v>
      </c>
      <c r="B72" s="74"/>
      <c r="C72" s="28">
        <f>'Funding Process Tracking'!AC74</f>
        <v>0</v>
      </c>
      <c r="D72" s="20"/>
      <c r="E72" s="21"/>
      <c r="F72" s="32">
        <f t="shared" si="4"/>
        <v>0</v>
      </c>
      <c r="G72" s="30">
        <v>0</v>
      </c>
      <c r="H72" s="30">
        <f t="shared" si="5"/>
        <v>0</v>
      </c>
      <c r="W72" s="120"/>
      <c r="X72" s="123"/>
      <c r="Y72" s="123"/>
      <c r="Z72" s="123"/>
    </row>
    <row r="73" spans="1:26" ht="25.5" x14ac:dyDescent="0.2">
      <c r="A73" s="24" t="s">
        <v>236</v>
      </c>
      <c r="B73" s="74"/>
      <c r="C73" s="28">
        <f>'Funding Process Tracking'!AC75</f>
        <v>0</v>
      </c>
      <c r="D73" s="20">
        <f>C73*0.2</f>
        <v>0</v>
      </c>
      <c r="E73" s="21"/>
      <c r="F73" s="32">
        <f t="shared" si="4"/>
        <v>0</v>
      </c>
      <c r="G73" s="30"/>
      <c r="H73" s="30">
        <f t="shared" si="5"/>
        <v>0</v>
      </c>
      <c r="W73" s="120"/>
      <c r="X73" s="123"/>
      <c r="Y73" s="123"/>
      <c r="Z73" s="123"/>
    </row>
    <row r="74" spans="1:26" ht="25.5" x14ac:dyDescent="0.2">
      <c r="A74" s="12" t="s">
        <v>33</v>
      </c>
      <c r="B74" s="74"/>
      <c r="C74" s="28">
        <f>'Funding Process Tracking'!AC76</f>
        <v>0</v>
      </c>
      <c r="D74" s="20"/>
      <c r="E74" s="21"/>
      <c r="F74" s="32">
        <f t="shared" si="4"/>
        <v>0</v>
      </c>
      <c r="G74" s="30"/>
      <c r="H74" s="30">
        <f t="shared" si="5"/>
        <v>0</v>
      </c>
      <c r="W74" s="120"/>
      <c r="X74" s="123"/>
      <c r="Y74" s="123"/>
      <c r="Z74" s="123"/>
    </row>
    <row r="75" spans="1:26" ht="38.25" x14ac:dyDescent="0.2">
      <c r="A75" s="12" t="s">
        <v>151</v>
      </c>
      <c r="B75" s="74"/>
      <c r="C75" s="28">
        <f>'Funding Process Tracking'!AC77</f>
        <v>0</v>
      </c>
      <c r="D75" s="20"/>
      <c r="E75" s="21"/>
      <c r="F75" s="32">
        <f t="shared" si="4"/>
        <v>0</v>
      </c>
      <c r="G75" s="30"/>
      <c r="H75" s="30">
        <f t="shared" si="5"/>
        <v>0</v>
      </c>
      <c r="K75" s="93"/>
      <c r="W75" s="120"/>
      <c r="X75" s="123"/>
      <c r="Y75" s="123"/>
      <c r="Z75" s="123"/>
    </row>
    <row r="76" spans="1:26" x14ac:dyDescent="0.2">
      <c r="A76" s="12" t="s">
        <v>34</v>
      </c>
      <c r="B76" s="74"/>
      <c r="C76" s="28">
        <f>'Funding Process Tracking'!AC78</f>
        <v>0</v>
      </c>
      <c r="D76" s="20"/>
      <c r="E76" s="21"/>
      <c r="F76" s="32">
        <f t="shared" si="4"/>
        <v>0</v>
      </c>
      <c r="G76" s="30"/>
      <c r="H76" s="30">
        <f t="shared" si="5"/>
        <v>0</v>
      </c>
      <c r="W76" s="120"/>
      <c r="X76" s="123"/>
      <c r="Y76" s="123"/>
      <c r="Z76" s="123"/>
    </row>
    <row r="77" spans="1:26" x14ac:dyDescent="0.2">
      <c r="A77" s="24" t="s">
        <v>246</v>
      </c>
      <c r="B77" s="74"/>
      <c r="C77" s="28">
        <f>'Funding Process Tracking'!AC79</f>
        <v>0</v>
      </c>
      <c r="D77" s="20"/>
      <c r="E77" s="21"/>
      <c r="F77" s="32">
        <f t="shared" si="4"/>
        <v>0</v>
      </c>
      <c r="G77" s="30"/>
      <c r="H77" s="30">
        <f t="shared" si="5"/>
        <v>0</v>
      </c>
      <c r="W77" s="120"/>
      <c r="X77" s="123"/>
      <c r="Y77" s="123"/>
      <c r="Z77" s="123"/>
    </row>
    <row r="78" spans="1:26" x14ac:dyDescent="0.2">
      <c r="A78" s="12" t="s">
        <v>35</v>
      </c>
      <c r="B78" s="74"/>
      <c r="C78" s="28">
        <f>'Funding Process Tracking'!AC80</f>
        <v>0</v>
      </c>
      <c r="D78" s="20"/>
      <c r="E78" s="21"/>
      <c r="F78" s="32">
        <f t="shared" si="4"/>
        <v>0</v>
      </c>
      <c r="G78" s="30"/>
      <c r="H78" s="30">
        <f t="shared" si="5"/>
        <v>0</v>
      </c>
      <c r="W78" s="120"/>
      <c r="X78" s="123"/>
      <c r="Y78" s="123"/>
      <c r="Z78" s="123"/>
    </row>
    <row r="79" spans="1:26" x14ac:dyDescent="0.2">
      <c r="A79" s="24" t="s">
        <v>207</v>
      </c>
      <c r="B79" s="74"/>
      <c r="C79" s="28">
        <f>'Funding Process Tracking'!AC81</f>
        <v>0</v>
      </c>
      <c r="D79" s="20"/>
      <c r="E79" s="21"/>
      <c r="F79" s="32">
        <f t="shared" si="4"/>
        <v>0</v>
      </c>
      <c r="G79" s="30"/>
      <c r="H79" s="30">
        <f t="shared" si="5"/>
        <v>0</v>
      </c>
      <c r="W79" s="120"/>
      <c r="X79" s="123"/>
      <c r="Y79" s="123"/>
      <c r="Z79" s="123"/>
    </row>
    <row r="80" spans="1:26" ht="38.25" x14ac:dyDescent="0.2">
      <c r="A80" s="24" t="s">
        <v>170</v>
      </c>
      <c r="B80" s="74"/>
      <c r="C80" s="28">
        <f>'Funding Process Tracking'!AC82</f>
        <v>0</v>
      </c>
      <c r="D80" s="20"/>
      <c r="E80" s="21"/>
      <c r="F80" s="32">
        <f t="shared" si="4"/>
        <v>0</v>
      </c>
      <c r="G80" s="30"/>
      <c r="H80" s="30">
        <f t="shared" si="5"/>
        <v>0</v>
      </c>
      <c r="W80" s="120"/>
      <c r="X80" s="123"/>
      <c r="Y80" s="123"/>
      <c r="Z80" s="123"/>
    </row>
    <row r="81" spans="1:26" x14ac:dyDescent="0.2">
      <c r="A81" s="12" t="s">
        <v>36</v>
      </c>
      <c r="B81" s="74"/>
      <c r="C81" s="28">
        <f>'Funding Process Tracking'!AC83</f>
        <v>0</v>
      </c>
      <c r="D81" s="20"/>
      <c r="E81" s="21"/>
      <c r="F81" s="32">
        <f t="shared" si="4"/>
        <v>0</v>
      </c>
      <c r="G81" s="30"/>
      <c r="H81" s="30">
        <f t="shared" si="5"/>
        <v>0</v>
      </c>
      <c r="W81" s="120"/>
      <c r="X81" s="123"/>
      <c r="Y81" s="123"/>
      <c r="Z81" s="123"/>
    </row>
    <row r="82" spans="1:26" x14ac:dyDescent="0.2">
      <c r="A82" s="12" t="s">
        <v>224</v>
      </c>
      <c r="B82" s="74"/>
      <c r="C82" s="28">
        <f>'Funding Process Tracking'!AC84</f>
        <v>0</v>
      </c>
      <c r="D82" s="20"/>
      <c r="E82" s="21"/>
      <c r="F82" s="32">
        <f t="shared" si="4"/>
        <v>0</v>
      </c>
      <c r="G82" s="30"/>
      <c r="H82" s="30">
        <f t="shared" si="5"/>
        <v>0</v>
      </c>
      <c r="W82" s="120"/>
      <c r="X82" s="123"/>
      <c r="Y82" s="123"/>
      <c r="Z82" s="123"/>
    </row>
    <row r="83" spans="1:26" ht="25.5" x14ac:dyDescent="0.2">
      <c r="A83" s="24" t="s">
        <v>196</v>
      </c>
      <c r="B83" s="74"/>
      <c r="C83" s="28">
        <f>'Funding Process Tracking'!AC85</f>
        <v>0</v>
      </c>
      <c r="D83" s="20"/>
      <c r="E83" s="21"/>
      <c r="F83" s="32">
        <f t="shared" si="4"/>
        <v>0</v>
      </c>
      <c r="G83" s="30"/>
      <c r="H83" s="30">
        <f t="shared" si="5"/>
        <v>0</v>
      </c>
      <c r="W83" s="120"/>
      <c r="X83" s="123"/>
      <c r="Y83" s="123"/>
      <c r="Z83" s="123"/>
    </row>
    <row r="84" spans="1:26" ht="25.5" x14ac:dyDescent="0.2">
      <c r="A84" s="24" t="s">
        <v>253</v>
      </c>
      <c r="B84" s="74"/>
      <c r="C84" s="28">
        <f>'Funding Process Tracking'!AC86</f>
        <v>0</v>
      </c>
      <c r="D84" s="20"/>
      <c r="E84" s="21"/>
      <c r="F84" s="32">
        <f t="shared" si="4"/>
        <v>0</v>
      </c>
      <c r="G84" s="30"/>
      <c r="H84" s="30">
        <f t="shared" si="5"/>
        <v>0</v>
      </c>
      <c r="W84" s="120"/>
      <c r="X84" s="123"/>
      <c r="Y84" s="123"/>
      <c r="Z84" s="123"/>
    </row>
    <row r="85" spans="1:26" x14ac:dyDescent="0.2">
      <c r="A85" s="12" t="s">
        <v>37</v>
      </c>
      <c r="B85" s="74"/>
      <c r="C85" s="28">
        <f>'Funding Process Tracking'!AC87</f>
        <v>0</v>
      </c>
      <c r="D85" s="20"/>
      <c r="E85" s="21"/>
      <c r="F85" s="32">
        <f t="shared" si="4"/>
        <v>0</v>
      </c>
      <c r="G85" s="30"/>
      <c r="H85" s="30">
        <f t="shared" si="5"/>
        <v>0</v>
      </c>
      <c r="W85" s="120"/>
      <c r="X85" s="123"/>
      <c r="Y85" s="123"/>
      <c r="Z85" s="123"/>
    </row>
    <row r="86" spans="1:26" x14ac:dyDescent="0.2">
      <c r="A86" s="24" t="s">
        <v>239</v>
      </c>
      <c r="B86" s="74"/>
      <c r="C86" s="28">
        <f>'Funding Process Tracking'!AC88</f>
        <v>0</v>
      </c>
      <c r="D86" s="20"/>
      <c r="E86" s="21"/>
      <c r="F86" s="32">
        <f t="shared" si="4"/>
        <v>0</v>
      </c>
      <c r="G86" s="30"/>
      <c r="H86" s="30">
        <f t="shared" si="5"/>
        <v>0</v>
      </c>
      <c r="W86" s="120"/>
      <c r="X86" s="123"/>
      <c r="Y86" s="123"/>
      <c r="Z86" s="123"/>
    </row>
    <row r="87" spans="1:26" ht="25.5" x14ac:dyDescent="0.2">
      <c r="A87" s="12" t="s">
        <v>38</v>
      </c>
      <c r="B87" s="74"/>
      <c r="C87" s="28">
        <f>'Funding Process Tracking'!AC89</f>
        <v>0</v>
      </c>
      <c r="D87" s="20"/>
      <c r="E87" s="21"/>
      <c r="F87" s="32">
        <f t="shared" si="4"/>
        <v>0</v>
      </c>
      <c r="G87" s="30"/>
      <c r="H87" s="30">
        <f t="shared" si="5"/>
        <v>0</v>
      </c>
      <c r="W87" s="120"/>
      <c r="X87" s="123"/>
      <c r="Y87" s="123"/>
      <c r="Z87" s="123"/>
    </row>
    <row r="88" spans="1:26" x14ac:dyDescent="0.2">
      <c r="A88" s="12" t="s">
        <v>205</v>
      </c>
      <c r="B88" s="74"/>
      <c r="C88" s="28">
        <f>'Funding Process Tracking'!AC90</f>
        <v>0</v>
      </c>
      <c r="D88" s="20"/>
      <c r="E88" s="21"/>
      <c r="F88" s="32">
        <f t="shared" si="4"/>
        <v>0</v>
      </c>
      <c r="G88" s="30"/>
      <c r="H88" s="30">
        <f t="shared" si="5"/>
        <v>0</v>
      </c>
      <c r="W88" s="120"/>
      <c r="X88" s="123"/>
      <c r="Y88" s="123"/>
      <c r="Z88" s="123"/>
    </row>
    <row r="89" spans="1:26" x14ac:dyDescent="0.2">
      <c r="A89" s="24" t="s">
        <v>263</v>
      </c>
      <c r="B89" s="74"/>
      <c r="C89" s="28">
        <f>'Funding Process Tracking'!AC91</f>
        <v>0</v>
      </c>
      <c r="D89" s="20"/>
      <c r="E89" s="21"/>
      <c r="F89" s="32">
        <f t="shared" si="4"/>
        <v>0</v>
      </c>
      <c r="G89" s="30"/>
      <c r="H89" s="30">
        <f t="shared" si="5"/>
        <v>0</v>
      </c>
      <c r="W89" s="120"/>
      <c r="X89" s="123"/>
      <c r="Y89" s="123"/>
      <c r="Z89" s="123"/>
    </row>
    <row r="90" spans="1:26" ht="25.5" x14ac:dyDescent="0.2">
      <c r="A90" s="12" t="s">
        <v>39</v>
      </c>
      <c r="B90" s="74"/>
      <c r="C90" s="28">
        <f>'Funding Process Tracking'!AC92</f>
        <v>0</v>
      </c>
      <c r="D90" s="20"/>
      <c r="E90" s="21"/>
      <c r="F90" s="32">
        <f t="shared" si="4"/>
        <v>0</v>
      </c>
      <c r="G90" s="30"/>
      <c r="H90" s="30">
        <f t="shared" si="5"/>
        <v>0</v>
      </c>
      <c r="W90" s="120"/>
      <c r="X90" s="123"/>
      <c r="Y90" s="123"/>
      <c r="Z90" s="123"/>
    </row>
    <row r="91" spans="1:26" x14ac:dyDescent="0.2">
      <c r="A91" s="12" t="s">
        <v>40</v>
      </c>
      <c r="B91" s="74"/>
      <c r="C91" s="28">
        <f>'Funding Process Tracking'!AC93</f>
        <v>0</v>
      </c>
      <c r="D91" s="20"/>
      <c r="E91" s="21"/>
      <c r="F91" s="32">
        <f t="shared" si="4"/>
        <v>0</v>
      </c>
      <c r="G91" s="30"/>
      <c r="H91" s="30">
        <f t="shared" si="5"/>
        <v>0</v>
      </c>
      <c r="W91" s="120"/>
      <c r="X91" s="123"/>
      <c r="Y91" s="123"/>
      <c r="Z91" s="123"/>
    </row>
    <row r="92" spans="1:26" ht="25.5" x14ac:dyDescent="0.2">
      <c r="A92" s="24" t="s">
        <v>169</v>
      </c>
      <c r="B92" s="74"/>
      <c r="C92" s="28">
        <f>'Funding Process Tracking'!AC94</f>
        <v>0</v>
      </c>
      <c r="D92" s="20"/>
      <c r="E92" s="21"/>
      <c r="F92" s="32">
        <f t="shared" si="4"/>
        <v>0</v>
      </c>
      <c r="G92" s="30"/>
      <c r="H92" s="30">
        <f t="shared" si="5"/>
        <v>0</v>
      </c>
      <c r="W92" s="120"/>
      <c r="X92" s="123"/>
      <c r="Y92" s="123"/>
      <c r="Z92" s="123"/>
    </row>
    <row r="93" spans="1:26" x14ac:dyDescent="0.2">
      <c r="A93" s="12" t="s">
        <v>41</v>
      </c>
      <c r="B93" s="74"/>
      <c r="C93" s="28">
        <f>'Funding Process Tracking'!AC95</f>
        <v>0</v>
      </c>
      <c r="D93" s="20"/>
      <c r="E93" s="21"/>
      <c r="F93" s="32">
        <f t="shared" si="4"/>
        <v>0</v>
      </c>
      <c r="G93" s="30"/>
      <c r="H93" s="30">
        <f t="shared" si="5"/>
        <v>0</v>
      </c>
      <c r="W93" s="120"/>
      <c r="X93" s="123"/>
      <c r="Y93" s="123"/>
      <c r="Z93" s="123"/>
    </row>
    <row r="94" spans="1:26" ht="25.5" x14ac:dyDescent="0.2">
      <c r="A94" s="24" t="s">
        <v>228</v>
      </c>
      <c r="B94" s="74"/>
      <c r="C94" s="28">
        <f>'Funding Process Tracking'!AC96</f>
        <v>0</v>
      </c>
      <c r="D94" s="20"/>
      <c r="E94" s="21"/>
      <c r="F94" s="32">
        <f t="shared" si="4"/>
        <v>0</v>
      </c>
      <c r="G94" s="30"/>
      <c r="H94" s="30">
        <f t="shared" si="5"/>
        <v>0</v>
      </c>
      <c r="W94" s="120"/>
      <c r="X94" s="123"/>
      <c r="Y94" s="123"/>
      <c r="Z94" s="123"/>
    </row>
    <row r="95" spans="1:26" x14ac:dyDescent="0.2">
      <c r="A95" s="24" t="s">
        <v>192</v>
      </c>
      <c r="B95" s="74"/>
      <c r="C95" s="28">
        <f>'Funding Process Tracking'!AC97</f>
        <v>0</v>
      </c>
      <c r="D95" s="20"/>
      <c r="E95" s="21"/>
      <c r="F95" s="32">
        <f t="shared" si="4"/>
        <v>0</v>
      </c>
      <c r="G95" s="30"/>
      <c r="H95" s="30">
        <f t="shared" si="5"/>
        <v>0</v>
      </c>
      <c r="W95" s="120"/>
      <c r="X95" s="123"/>
      <c r="Y95" s="123"/>
      <c r="Z95" s="123"/>
    </row>
    <row r="96" spans="1:26" ht="25.5" x14ac:dyDescent="0.2">
      <c r="A96" s="12" t="s">
        <v>42</v>
      </c>
      <c r="B96" s="74"/>
      <c r="C96" s="28">
        <f>'Funding Process Tracking'!AC98</f>
        <v>0</v>
      </c>
      <c r="D96" s="20"/>
      <c r="E96" s="21"/>
      <c r="F96" s="32">
        <f t="shared" si="4"/>
        <v>0</v>
      </c>
      <c r="G96" s="30"/>
      <c r="H96" s="30">
        <f t="shared" si="5"/>
        <v>0</v>
      </c>
      <c r="W96" s="120"/>
      <c r="X96" s="123"/>
      <c r="Y96" s="123"/>
      <c r="Z96" s="123"/>
    </row>
    <row r="97" spans="1:26" x14ac:dyDescent="0.2">
      <c r="A97" s="12" t="s">
        <v>43</v>
      </c>
      <c r="B97" s="74"/>
      <c r="C97" s="28">
        <f>'Funding Process Tracking'!AC99</f>
        <v>0</v>
      </c>
      <c r="D97" s="20"/>
      <c r="E97" s="21"/>
      <c r="F97" s="32">
        <f t="shared" si="4"/>
        <v>0</v>
      </c>
      <c r="G97" s="30"/>
      <c r="H97" s="30">
        <f t="shared" si="5"/>
        <v>0</v>
      </c>
      <c r="W97" s="120"/>
      <c r="X97" s="123"/>
      <c r="Y97" s="123"/>
      <c r="Z97" s="123"/>
    </row>
    <row r="98" spans="1:26" ht="38.25" x14ac:dyDescent="0.2">
      <c r="A98" s="24" t="s">
        <v>167</v>
      </c>
      <c r="B98" s="74"/>
      <c r="C98" s="28">
        <f>'Funding Process Tracking'!AC100</f>
        <v>0</v>
      </c>
      <c r="D98" s="20"/>
      <c r="E98" s="21"/>
      <c r="F98" s="32">
        <f t="shared" si="4"/>
        <v>0</v>
      </c>
      <c r="G98" s="30"/>
      <c r="H98" s="30">
        <f t="shared" si="5"/>
        <v>0</v>
      </c>
      <c r="W98" s="120"/>
      <c r="X98" s="123"/>
      <c r="Y98" s="123"/>
      <c r="Z98" s="123"/>
    </row>
    <row r="99" spans="1:26" x14ac:dyDescent="0.2">
      <c r="A99" s="24" t="s">
        <v>203</v>
      </c>
      <c r="B99" s="74">
        <f>'Funding Process Tracking'!X99</f>
        <v>5000</v>
      </c>
      <c r="C99" s="28">
        <f>'Funding Process Tracking'!AC101</f>
        <v>0</v>
      </c>
      <c r="D99" s="20"/>
      <c r="E99" s="21"/>
      <c r="F99" s="32">
        <f t="shared" si="4"/>
        <v>0</v>
      </c>
      <c r="G99" s="30"/>
      <c r="H99" s="30">
        <f t="shared" si="5"/>
        <v>0</v>
      </c>
      <c r="W99" s="120"/>
      <c r="X99" s="123"/>
      <c r="Y99" s="123"/>
      <c r="Z99" s="123"/>
    </row>
    <row r="100" spans="1:26" x14ac:dyDescent="0.2">
      <c r="A100" s="12" t="s">
        <v>44</v>
      </c>
      <c r="B100" s="74"/>
      <c r="C100" s="28">
        <f>'Funding Process Tracking'!AC102</f>
        <v>0</v>
      </c>
      <c r="D100" s="20"/>
      <c r="E100" s="21"/>
      <c r="F100" s="32">
        <f t="shared" ref="F100:F131" si="6">C100-D100-E100</f>
        <v>0</v>
      </c>
      <c r="G100" s="30"/>
      <c r="H100" s="30">
        <f t="shared" ref="H100:H131" si="7">F100+G100</f>
        <v>0</v>
      </c>
      <c r="W100" s="120"/>
      <c r="X100" s="123"/>
      <c r="Y100" s="123"/>
      <c r="Z100" s="123"/>
    </row>
    <row r="101" spans="1:26" ht="51" x14ac:dyDescent="0.2">
      <c r="A101" s="12" t="s">
        <v>163</v>
      </c>
      <c r="B101" s="74"/>
      <c r="C101" s="28">
        <f>'Funding Process Tracking'!AC103</f>
        <v>0</v>
      </c>
      <c r="D101" s="20"/>
      <c r="E101" s="21"/>
      <c r="F101" s="32">
        <f t="shared" si="6"/>
        <v>0</v>
      </c>
      <c r="G101" s="30"/>
      <c r="H101" s="30">
        <f t="shared" si="7"/>
        <v>0</v>
      </c>
      <c r="W101" s="120"/>
      <c r="X101" s="123"/>
      <c r="Y101" s="123"/>
      <c r="Z101" s="123"/>
    </row>
    <row r="102" spans="1:26" ht="25.5" x14ac:dyDescent="0.2">
      <c r="A102" s="24" t="s">
        <v>270</v>
      </c>
      <c r="B102" s="74"/>
      <c r="C102" s="28">
        <f>'Funding Process Tracking'!AC104</f>
        <v>0</v>
      </c>
      <c r="D102" s="20"/>
      <c r="E102" s="21"/>
      <c r="F102" s="32">
        <f t="shared" si="6"/>
        <v>0</v>
      </c>
      <c r="G102" s="30"/>
      <c r="H102" s="30">
        <f t="shared" si="7"/>
        <v>0</v>
      </c>
      <c r="W102" s="120"/>
      <c r="X102" s="123"/>
      <c r="Y102" s="123"/>
      <c r="Z102" s="123"/>
    </row>
    <row r="103" spans="1:26" ht="25.5" x14ac:dyDescent="0.2">
      <c r="A103" s="12" t="s">
        <v>225</v>
      </c>
      <c r="B103" s="74">
        <f>'Funding Process Tracking'!X103</f>
        <v>500</v>
      </c>
      <c r="C103" s="28">
        <f>'Funding Process Tracking'!AC105</f>
        <v>0</v>
      </c>
      <c r="D103" s="20"/>
      <c r="E103" s="21"/>
      <c r="F103" s="32">
        <f t="shared" si="6"/>
        <v>0</v>
      </c>
      <c r="G103" s="30"/>
      <c r="H103" s="30">
        <f t="shared" si="7"/>
        <v>0</v>
      </c>
      <c r="W103" s="120"/>
      <c r="X103" s="123"/>
      <c r="Y103" s="123"/>
      <c r="Z103" s="123"/>
    </row>
    <row r="104" spans="1:26" ht="25.5" x14ac:dyDescent="0.2">
      <c r="A104" s="12" t="s">
        <v>45</v>
      </c>
      <c r="B104" s="74"/>
      <c r="C104" s="28">
        <f>'Funding Process Tracking'!AC106</f>
        <v>0</v>
      </c>
      <c r="D104" s="20"/>
      <c r="E104" s="21"/>
      <c r="F104" s="32">
        <f t="shared" si="6"/>
        <v>0</v>
      </c>
      <c r="G104" s="30"/>
      <c r="H104" s="30">
        <f t="shared" si="7"/>
        <v>0</v>
      </c>
      <c r="W104" s="120"/>
      <c r="X104" s="123"/>
      <c r="Y104" s="123"/>
      <c r="Z104" s="123"/>
    </row>
    <row r="105" spans="1:26" ht="25.5" x14ac:dyDescent="0.2">
      <c r="A105" s="24" t="s">
        <v>257</v>
      </c>
      <c r="B105" s="74"/>
      <c r="C105" s="28">
        <f>'Funding Process Tracking'!AC107</f>
        <v>0</v>
      </c>
      <c r="D105" s="20"/>
      <c r="E105" s="21"/>
      <c r="F105" s="32">
        <f t="shared" si="6"/>
        <v>0</v>
      </c>
      <c r="G105" s="30"/>
      <c r="H105" s="30">
        <f t="shared" si="7"/>
        <v>0</v>
      </c>
      <c r="W105" s="120"/>
      <c r="X105" s="123"/>
      <c r="Y105" s="123"/>
      <c r="Z105" s="123"/>
    </row>
    <row r="106" spans="1:26" ht="38.25" x14ac:dyDescent="0.2">
      <c r="A106" s="24" t="s">
        <v>262</v>
      </c>
      <c r="B106" s="74"/>
      <c r="C106" s="28">
        <f>'Funding Process Tracking'!AC108</f>
        <v>0</v>
      </c>
      <c r="D106" s="20"/>
      <c r="E106" s="21"/>
      <c r="F106" s="32">
        <f t="shared" si="6"/>
        <v>0</v>
      </c>
      <c r="G106" s="30"/>
      <c r="H106" s="30">
        <f t="shared" si="7"/>
        <v>0</v>
      </c>
      <c r="W106" s="120"/>
      <c r="X106" s="123"/>
      <c r="Y106" s="123"/>
      <c r="Z106" s="123"/>
    </row>
    <row r="107" spans="1:26" ht="25.5" x14ac:dyDescent="0.2">
      <c r="A107" s="12" t="s">
        <v>46</v>
      </c>
      <c r="B107" s="74"/>
      <c r="C107" s="28">
        <f>'Funding Process Tracking'!AC109</f>
        <v>0</v>
      </c>
      <c r="D107" s="20"/>
      <c r="E107" s="21"/>
      <c r="F107" s="32">
        <f t="shared" si="6"/>
        <v>0</v>
      </c>
      <c r="G107" s="30"/>
      <c r="H107" s="30">
        <f t="shared" si="7"/>
        <v>0</v>
      </c>
      <c r="W107" s="120"/>
      <c r="X107" s="123"/>
      <c r="Y107" s="123"/>
      <c r="Z107" s="123"/>
    </row>
    <row r="108" spans="1:26" ht="25.5" x14ac:dyDescent="0.2">
      <c r="A108" s="24" t="s">
        <v>181</v>
      </c>
      <c r="B108" s="74"/>
      <c r="C108" s="28">
        <f>'Funding Process Tracking'!AC110</f>
        <v>0</v>
      </c>
      <c r="D108" s="20"/>
      <c r="E108" s="21"/>
      <c r="F108" s="32">
        <f t="shared" si="6"/>
        <v>0</v>
      </c>
      <c r="G108" s="30"/>
      <c r="H108" s="30">
        <f t="shared" si="7"/>
        <v>0</v>
      </c>
      <c r="W108" s="120"/>
      <c r="X108" s="123"/>
      <c r="Y108" s="123"/>
      <c r="Z108" s="123"/>
    </row>
    <row r="109" spans="1:26" x14ac:dyDescent="0.2">
      <c r="A109" s="12" t="s">
        <v>47</v>
      </c>
      <c r="B109" s="74"/>
      <c r="C109" s="28">
        <f>'Funding Process Tracking'!AC111</f>
        <v>0</v>
      </c>
      <c r="D109" s="20">
        <f>C109*0.2</f>
        <v>0</v>
      </c>
      <c r="E109" s="21"/>
      <c r="F109" s="32">
        <f t="shared" si="6"/>
        <v>0</v>
      </c>
      <c r="G109" s="30"/>
      <c r="H109" s="30">
        <f t="shared" si="7"/>
        <v>0</v>
      </c>
      <c r="W109" s="120"/>
      <c r="X109" s="123"/>
      <c r="Y109" s="123"/>
      <c r="Z109" s="123"/>
    </row>
    <row r="110" spans="1:26" ht="25.5" x14ac:dyDescent="0.2">
      <c r="A110" s="11" t="s">
        <v>106</v>
      </c>
      <c r="B110" s="74"/>
      <c r="C110" s="28">
        <f>'Funding Process Tracking'!AC112</f>
        <v>0</v>
      </c>
      <c r="D110" s="20"/>
      <c r="E110" s="21"/>
      <c r="F110" s="32">
        <f t="shared" si="6"/>
        <v>0</v>
      </c>
      <c r="G110" s="30"/>
      <c r="H110" s="30">
        <f t="shared" si="7"/>
        <v>0</v>
      </c>
      <c r="W110" s="120"/>
      <c r="X110" s="123"/>
      <c r="Y110" s="123"/>
      <c r="Z110" s="123"/>
    </row>
    <row r="111" spans="1:26" ht="25.5" x14ac:dyDescent="0.2">
      <c r="A111" s="26" t="s">
        <v>141</v>
      </c>
      <c r="B111" s="74"/>
      <c r="C111" s="28">
        <f>'Funding Process Tracking'!AC113</f>
        <v>0</v>
      </c>
      <c r="D111" s="20"/>
      <c r="E111" s="21"/>
      <c r="F111" s="32">
        <f t="shared" si="6"/>
        <v>0</v>
      </c>
      <c r="G111" s="30"/>
      <c r="H111" s="30">
        <f t="shared" si="7"/>
        <v>0</v>
      </c>
      <c r="W111" s="120"/>
      <c r="X111" s="123"/>
      <c r="Y111" s="123"/>
      <c r="Z111" s="123"/>
    </row>
    <row r="112" spans="1:26" ht="25.5" x14ac:dyDescent="0.2">
      <c r="A112" s="12" t="s">
        <v>48</v>
      </c>
      <c r="B112" s="74"/>
      <c r="C112" s="28">
        <f>'Funding Process Tracking'!AC114</f>
        <v>0</v>
      </c>
      <c r="D112" s="20"/>
      <c r="E112" s="21"/>
      <c r="F112" s="32">
        <f t="shared" si="6"/>
        <v>0</v>
      </c>
      <c r="G112" s="30"/>
      <c r="H112" s="30">
        <f t="shared" si="7"/>
        <v>0</v>
      </c>
      <c r="W112" s="120"/>
      <c r="X112" s="123"/>
      <c r="Y112" s="123"/>
      <c r="Z112" s="123"/>
    </row>
    <row r="113" spans="1:26" ht="25.5" x14ac:dyDescent="0.2">
      <c r="A113" s="12" t="s">
        <v>49</v>
      </c>
      <c r="B113" s="74"/>
      <c r="C113" s="28">
        <f>'Funding Process Tracking'!AC115</f>
        <v>0</v>
      </c>
      <c r="D113" s="20"/>
      <c r="E113" s="21"/>
      <c r="F113" s="32">
        <f t="shared" si="6"/>
        <v>0</v>
      </c>
      <c r="G113" s="30"/>
      <c r="H113" s="30">
        <f t="shared" si="7"/>
        <v>0</v>
      </c>
      <c r="W113" s="120"/>
      <c r="X113" s="123"/>
      <c r="Y113" s="123"/>
      <c r="Z113" s="123"/>
    </row>
    <row r="114" spans="1:26" ht="25.5" x14ac:dyDescent="0.2">
      <c r="A114" s="24" t="s">
        <v>268</v>
      </c>
      <c r="B114" s="74"/>
      <c r="C114" s="28">
        <f>'Funding Process Tracking'!AC116</f>
        <v>0</v>
      </c>
      <c r="D114" s="20">
        <f>C114*0.2</f>
        <v>0</v>
      </c>
      <c r="E114" s="21"/>
      <c r="F114" s="32">
        <f t="shared" si="6"/>
        <v>0</v>
      </c>
      <c r="G114" s="30"/>
      <c r="H114" s="30">
        <f t="shared" si="7"/>
        <v>0</v>
      </c>
      <c r="W114" s="120"/>
      <c r="X114" s="123"/>
      <c r="Y114" s="123"/>
      <c r="Z114" s="123"/>
    </row>
    <row r="115" spans="1:26" ht="25.5" x14ac:dyDescent="0.2">
      <c r="A115" s="24" t="s">
        <v>123</v>
      </c>
      <c r="B115" s="74"/>
      <c r="C115" s="28">
        <f>'Funding Process Tracking'!AC117</f>
        <v>0</v>
      </c>
      <c r="D115" s="20"/>
      <c r="E115" s="21"/>
      <c r="F115" s="32">
        <f t="shared" si="6"/>
        <v>0</v>
      </c>
      <c r="G115" s="30"/>
      <c r="H115" s="30">
        <f t="shared" si="7"/>
        <v>0</v>
      </c>
      <c r="W115" s="120"/>
      <c r="X115" s="123"/>
      <c r="Y115" s="123"/>
      <c r="Z115" s="123"/>
    </row>
    <row r="116" spans="1:26" x14ac:dyDescent="0.2">
      <c r="A116" s="24" t="s">
        <v>50</v>
      </c>
      <c r="B116" s="74"/>
      <c r="C116" s="28">
        <f>'Funding Process Tracking'!AC118</f>
        <v>0</v>
      </c>
      <c r="D116" s="20"/>
      <c r="E116" s="21"/>
      <c r="F116" s="32">
        <f t="shared" si="6"/>
        <v>0</v>
      </c>
      <c r="G116" s="30"/>
      <c r="H116" s="30">
        <f t="shared" si="7"/>
        <v>0</v>
      </c>
      <c r="W116" s="120"/>
      <c r="X116" s="123"/>
      <c r="Y116" s="123"/>
      <c r="Z116" s="123"/>
    </row>
    <row r="117" spans="1:26" ht="51" x14ac:dyDescent="0.2">
      <c r="A117" s="24" t="s">
        <v>250</v>
      </c>
      <c r="B117" s="74">
        <f>'Funding Process Tracking'!X117</f>
        <v>1200</v>
      </c>
      <c r="C117" s="28">
        <f>'Funding Process Tracking'!AC119</f>
        <v>0</v>
      </c>
      <c r="D117" s="20"/>
      <c r="E117" s="21"/>
      <c r="F117" s="32">
        <f t="shared" si="6"/>
        <v>0</v>
      </c>
      <c r="G117" s="30"/>
      <c r="H117" s="30">
        <f t="shared" si="7"/>
        <v>0</v>
      </c>
      <c r="W117" s="120"/>
      <c r="X117" s="123"/>
      <c r="Y117" s="123"/>
      <c r="Z117" s="123"/>
    </row>
    <row r="118" spans="1:26" x14ac:dyDescent="0.2">
      <c r="A118" s="24" t="s">
        <v>127</v>
      </c>
      <c r="B118" s="74"/>
      <c r="C118" s="28">
        <f>'Funding Process Tracking'!AC120</f>
        <v>0</v>
      </c>
      <c r="D118" s="20"/>
      <c r="E118" s="21"/>
      <c r="F118" s="32">
        <f t="shared" si="6"/>
        <v>0</v>
      </c>
      <c r="G118" s="30"/>
      <c r="H118" s="30">
        <f t="shared" si="7"/>
        <v>0</v>
      </c>
      <c r="W118" s="120"/>
      <c r="X118" s="123"/>
      <c r="Y118" s="123"/>
      <c r="Z118" s="123"/>
    </row>
    <row r="119" spans="1:26" x14ac:dyDescent="0.2">
      <c r="A119" s="24" t="s">
        <v>171</v>
      </c>
      <c r="B119" s="74"/>
      <c r="C119" s="28">
        <f>'Funding Process Tracking'!AC121</f>
        <v>0</v>
      </c>
      <c r="D119" s="20"/>
      <c r="E119" s="21"/>
      <c r="F119" s="32">
        <f t="shared" si="6"/>
        <v>0</v>
      </c>
      <c r="G119" s="30"/>
      <c r="H119" s="30">
        <f t="shared" si="7"/>
        <v>0</v>
      </c>
      <c r="W119" s="120"/>
      <c r="X119" s="123"/>
      <c r="Y119" s="123"/>
      <c r="Z119" s="123"/>
    </row>
    <row r="120" spans="1:26" x14ac:dyDescent="0.2">
      <c r="A120" s="24" t="s">
        <v>237</v>
      </c>
      <c r="B120" s="74"/>
      <c r="C120" s="28">
        <f>'Funding Process Tracking'!AC122</f>
        <v>0</v>
      </c>
      <c r="D120" s="20"/>
      <c r="E120" s="21"/>
      <c r="F120" s="32">
        <f t="shared" si="6"/>
        <v>0</v>
      </c>
      <c r="G120" s="30"/>
      <c r="H120" s="30">
        <f t="shared" si="7"/>
        <v>0</v>
      </c>
      <c r="W120" s="120"/>
      <c r="X120" s="123"/>
      <c r="Y120" s="123"/>
      <c r="Z120" s="123"/>
    </row>
    <row r="121" spans="1:26" x14ac:dyDescent="0.2">
      <c r="A121" s="24" t="s">
        <v>264</v>
      </c>
      <c r="B121" s="74"/>
      <c r="C121" s="28">
        <f>'Funding Process Tracking'!AC123</f>
        <v>0</v>
      </c>
      <c r="D121" s="20"/>
      <c r="E121" s="21"/>
      <c r="F121" s="32">
        <f t="shared" si="6"/>
        <v>0</v>
      </c>
      <c r="G121" s="30"/>
      <c r="H121" s="30">
        <f t="shared" si="7"/>
        <v>0</v>
      </c>
      <c r="W121" s="120"/>
      <c r="X121" s="123"/>
      <c r="Y121" s="123"/>
      <c r="Z121" s="123"/>
    </row>
    <row r="122" spans="1:26" x14ac:dyDescent="0.2">
      <c r="A122" s="24" t="s">
        <v>187</v>
      </c>
      <c r="B122" s="74"/>
      <c r="C122" s="28">
        <f>'Funding Process Tracking'!AC124</f>
        <v>0</v>
      </c>
      <c r="D122" s="20"/>
      <c r="E122" s="21"/>
      <c r="F122" s="32">
        <f t="shared" si="6"/>
        <v>0</v>
      </c>
      <c r="G122" s="30"/>
      <c r="H122" s="30">
        <f t="shared" si="7"/>
        <v>0</v>
      </c>
      <c r="W122" s="120"/>
      <c r="X122" s="123"/>
      <c r="Y122" s="123"/>
      <c r="Z122" s="123"/>
    </row>
    <row r="123" spans="1:26" x14ac:dyDescent="0.2">
      <c r="A123" s="24" t="s">
        <v>260</v>
      </c>
      <c r="B123" s="74"/>
      <c r="C123" s="28">
        <f>'Funding Process Tracking'!AC125</f>
        <v>0</v>
      </c>
      <c r="D123" s="20"/>
      <c r="E123" s="21"/>
      <c r="F123" s="32">
        <f t="shared" si="6"/>
        <v>0</v>
      </c>
      <c r="G123" s="30"/>
      <c r="H123" s="30">
        <f t="shared" si="7"/>
        <v>0</v>
      </c>
      <c r="W123" s="120"/>
      <c r="X123" s="123"/>
      <c r="Y123" s="123"/>
      <c r="Z123" s="123"/>
    </row>
    <row r="124" spans="1:26" ht="25.5" x14ac:dyDescent="0.2">
      <c r="A124" s="24" t="s">
        <v>233</v>
      </c>
      <c r="B124" s="74"/>
      <c r="C124" s="28">
        <f>'Funding Process Tracking'!AC126</f>
        <v>0</v>
      </c>
      <c r="D124" s="20"/>
      <c r="E124" s="21"/>
      <c r="F124" s="32">
        <f t="shared" si="6"/>
        <v>0</v>
      </c>
      <c r="G124" s="30"/>
      <c r="H124" s="30">
        <f t="shared" si="7"/>
        <v>0</v>
      </c>
      <c r="W124" s="120"/>
      <c r="X124" s="123"/>
      <c r="Y124" s="123"/>
      <c r="Z124" s="123"/>
    </row>
    <row r="125" spans="1:26" x14ac:dyDescent="0.2">
      <c r="A125" s="24" t="s">
        <v>234</v>
      </c>
      <c r="B125" s="74"/>
      <c r="C125" s="28">
        <f>'Funding Process Tracking'!AC127</f>
        <v>0</v>
      </c>
      <c r="D125" s="20"/>
      <c r="E125" s="21"/>
      <c r="F125" s="32">
        <f t="shared" si="6"/>
        <v>0</v>
      </c>
      <c r="G125" s="30"/>
      <c r="H125" s="30">
        <f t="shared" si="7"/>
        <v>0</v>
      </c>
      <c r="W125" s="120"/>
      <c r="X125" s="123"/>
      <c r="Y125" s="123"/>
      <c r="Z125" s="123"/>
    </row>
    <row r="126" spans="1:26" ht="25.5" x14ac:dyDescent="0.2">
      <c r="A126" s="24" t="s">
        <v>51</v>
      </c>
      <c r="B126" s="74"/>
      <c r="C126" s="28">
        <f>'Funding Process Tracking'!AC128</f>
        <v>0</v>
      </c>
      <c r="D126" s="20"/>
      <c r="E126" s="21"/>
      <c r="F126" s="32">
        <f t="shared" si="6"/>
        <v>0</v>
      </c>
      <c r="G126" s="30"/>
      <c r="H126" s="30">
        <f t="shared" si="7"/>
        <v>0</v>
      </c>
      <c r="W126" s="120"/>
      <c r="X126" s="123"/>
      <c r="Y126" s="123"/>
      <c r="Z126" s="123"/>
    </row>
    <row r="127" spans="1:26" x14ac:dyDescent="0.2">
      <c r="A127" s="24" t="s">
        <v>52</v>
      </c>
      <c r="B127" s="74"/>
      <c r="C127" s="28">
        <f>'Funding Process Tracking'!AC129</f>
        <v>0</v>
      </c>
      <c r="D127" s="20"/>
      <c r="E127" s="21"/>
      <c r="F127" s="32">
        <f t="shared" si="6"/>
        <v>0</v>
      </c>
      <c r="G127" s="30"/>
      <c r="H127" s="30">
        <f t="shared" si="7"/>
        <v>0</v>
      </c>
      <c r="W127" s="120"/>
      <c r="X127" s="123"/>
      <c r="Y127" s="123"/>
      <c r="Z127" s="123"/>
    </row>
    <row r="128" spans="1:26" ht="25.5" x14ac:dyDescent="0.2">
      <c r="A128" s="24" t="s">
        <v>206</v>
      </c>
      <c r="B128" s="74"/>
      <c r="C128" s="28">
        <f>'Funding Process Tracking'!AC130</f>
        <v>0</v>
      </c>
      <c r="D128" s="20"/>
      <c r="E128" s="21"/>
      <c r="F128" s="32">
        <f t="shared" si="6"/>
        <v>0</v>
      </c>
      <c r="G128" s="30"/>
      <c r="H128" s="30">
        <f t="shared" si="7"/>
        <v>0</v>
      </c>
      <c r="W128" s="120"/>
      <c r="X128" s="123"/>
      <c r="Y128" s="123"/>
      <c r="Z128" s="123"/>
    </row>
    <row r="129" spans="1:26" x14ac:dyDescent="0.2">
      <c r="A129" s="24" t="s">
        <v>165</v>
      </c>
      <c r="B129" s="74"/>
      <c r="C129" s="28">
        <f>'Funding Process Tracking'!AC131</f>
        <v>0</v>
      </c>
      <c r="D129" s="20"/>
      <c r="E129" s="21"/>
      <c r="F129" s="32">
        <f t="shared" si="6"/>
        <v>0</v>
      </c>
      <c r="G129" s="30"/>
      <c r="H129" s="30">
        <f t="shared" si="7"/>
        <v>0</v>
      </c>
      <c r="W129" s="120"/>
      <c r="X129" s="123"/>
      <c r="Y129" s="123"/>
      <c r="Z129" s="123"/>
    </row>
    <row r="130" spans="1:26" ht="25.5" x14ac:dyDescent="0.2">
      <c r="A130" s="24" t="s">
        <v>238</v>
      </c>
      <c r="B130" s="74"/>
      <c r="C130" s="28">
        <f>'Funding Process Tracking'!AC132</f>
        <v>0</v>
      </c>
      <c r="D130" s="20"/>
      <c r="E130" s="21"/>
      <c r="F130" s="32">
        <f t="shared" si="6"/>
        <v>0</v>
      </c>
      <c r="G130" s="30"/>
      <c r="H130" s="30">
        <f t="shared" si="7"/>
        <v>0</v>
      </c>
      <c r="W130" s="120"/>
      <c r="X130" s="123"/>
      <c r="Y130" s="123"/>
      <c r="Z130" s="123"/>
    </row>
    <row r="131" spans="1:26" x14ac:dyDescent="0.2">
      <c r="A131" s="12" t="s">
        <v>54</v>
      </c>
      <c r="B131" s="74"/>
      <c r="C131" s="28">
        <f>'Funding Process Tracking'!AC133</f>
        <v>0</v>
      </c>
      <c r="D131" s="20"/>
      <c r="E131" s="21"/>
      <c r="F131" s="32">
        <f t="shared" si="6"/>
        <v>0</v>
      </c>
      <c r="G131" s="30"/>
      <c r="H131" s="30">
        <f t="shared" si="7"/>
        <v>0</v>
      </c>
      <c r="W131" s="120"/>
      <c r="X131" s="123"/>
      <c r="Y131" s="123"/>
      <c r="Z131" s="123"/>
    </row>
    <row r="132" spans="1:26" x14ac:dyDescent="0.2">
      <c r="A132" s="24" t="s">
        <v>208</v>
      </c>
      <c r="B132" s="74"/>
      <c r="C132" s="28">
        <f>'Funding Process Tracking'!AC134</f>
        <v>0</v>
      </c>
      <c r="D132" s="20"/>
      <c r="E132" s="21"/>
      <c r="F132" s="32">
        <f t="shared" ref="F132:F163" si="8">C132-D132-E132</f>
        <v>0</v>
      </c>
      <c r="G132" s="30"/>
      <c r="H132" s="30">
        <f t="shared" ref="H132:H163" si="9">F132+G132</f>
        <v>0</v>
      </c>
      <c r="W132" s="120"/>
      <c r="X132" s="123"/>
      <c r="Y132" s="123"/>
      <c r="Z132" s="123"/>
    </row>
    <row r="133" spans="1:26" ht="25.5" x14ac:dyDescent="0.2">
      <c r="A133" s="12" t="s">
        <v>55</v>
      </c>
      <c r="B133" s="74"/>
      <c r="C133" s="28">
        <f>'Funding Process Tracking'!AC135</f>
        <v>0</v>
      </c>
      <c r="D133" s="20"/>
      <c r="E133" s="21"/>
      <c r="F133" s="32">
        <f t="shared" si="8"/>
        <v>0</v>
      </c>
      <c r="G133" s="30"/>
      <c r="H133" s="30">
        <f t="shared" si="9"/>
        <v>0</v>
      </c>
      <c r="W133" s="120"/>
      <c r="X133" s="123"/>
      <c r="Y133" s="123"/>
      <c r="Z133" s="123"/>
    </row>
    <row r="134" spans="1:26" x14ac:dyDescent="0.2">
      <c r="A134" s="12" t="s">
        <v>113</v>
      </c>
      <c r="B134" s="74"/>
      <c r="C134" s="28">
        <f>'Funding Process Tracking'!AC136</f>
        <v>0</v>
      </c>
      <c r="D134" s="20"/>
      <c r="E134" s="21">
        <f>C134*0.4</f>
        <v>0</v>
      </c>
      <c r="F134" s="32">
        <f t="shared" si="8"/>
        <v>0</v>
      </c>
      <c r="G134" s="30"/>
      <c r="H134" s="30">
        <f t="shared" si="9"/>
        <v>0</v>
      </c>
      <c r="W134" s="120"/>
      <c r="X134" s="123"/>
      <c r="Y134" s="123"/>
      <c r="Z134" s="123"/>
    </row>
    <row r="135" spans="1:26" x14ac:dyDescent="0.2">
      <c r="A135" s="24" t="s">
        <v>248</v>
      </c>
      <c r="B135" s="74"/>
      <c r="C135" s="28">
        <f>'Funding Process Tracking'!AC137</f>
        <v>0</v>
      </c>
      <c r="D135" s="20"/>
      <c r="E135" s="21"/>
      <c r="F135" s="32">
        <f t="shared" si="8"/>
        <v>0</v>
      </c>
      <c r="G135" s="30"/>
      <c r="H135" s="30">
        <f t="shared" si="9"/>
        <v>0</v>
      </c>
      <c r="W135" s="120"/>
      <c r="X135" s="123"/>
      <c r="Y135" s="123"/>
      <c r="Z135" s="123"/>
    </row>
    <row r="136" spans="1:26" x14ac:dyDescent="0.2">
      <c r="A136" s="24" t="s">
        <v>199</v>
      </c>
      <c r="B136" s="74"/>
      <c r="C136" s="28">
        <f>'Funding Process Tracking'!AC138</f>
        <v>0</v>
      </c>
      <c r="D136" s="20"/>
      <c r="E136" s="21"/>
      <c r="F136" s="32">
        <f t="shared" si="8"/>
        <v>0</v>
      </c>
      <c r="G136" s="30"/>
      <c r="H136" s="30">
        <f t="shared" si="9"/>
        <v>0</v>
      </c>
      <c r="W136" s="120"/>
      <c r="X136" s="123"/>
      <c r="Y136" s="123"/>
      <c r="Z136" s="123"/>
    </row>
    <row r="137" spans="1:26" x14ac:dyDescent="0.2">
      <c r="A137" s="11" t="s">
        <v>107</v>
      </c>
      <c r="B137" s="74"/>
      <c r="C137" s="28">
        <f>'Funding Process Tracking'!AC139</f>
        <v>0</v>
      </c>
      <c r="D137" s="20"/>
      <c r="E137" s="21"/>
      <c r="F137" s="32">
        <f t="shared" si="8"/>
        <v>0</v>
      </c>
      <c r="G137" s="30"/>
      <c r="H137" s="30">
        <f t="shared" si="9"/>
        <v>0</v>
      </c>
      <c r="W137" s="120"/>
      <c r="X137" s="123"/>
      <c r="Y137" s="123"/>
      <c r="Z137" s="123"/>
    </row>
    <row r="138" spans="1:26" ht="63.75" x14ac:dyDescent="0.2">
      <c r="A138" s="12" t="s">
        <v>178</v>
      </c>
      <c r="B138" s="74"/>
      <c r="C138" s="28">
        <f>'Funding Process Tracking'!AC140</f>
        <v>0</v>
      </c>
      <c r="D138" s="20"/>
      <c r="E138" s="21"/>
      <c r="F138" s="32">
        <f t="shared" si="8"/>
        <v>0</v>
      </c>
      <c r="G138" s="30"/>
      <c r="H138" s="30">
        <f t="shared" si="9"/>
        <v>0</v>
      </c>
      <c r="W138" s="120"/>
      <c r="X138" s="123"/>
      <c r="Y138" s="123"/>
      <c r="Z138" s="123"/>
    </row>
    <row r="139" spans="1:26" ht="51" x14ac:dyDescent="0.2">
      <c r="A139" s="12" t="s">
        <v>57</v>
      </c>
      <c r="B139" s="74"/>
      <c r="C139" s="28">
        <f>'Funding Process Tracking'!AC141</f>
        <v>0</v>
      </c>
      <c r="D139" s="20"/>
      <c r="E139" s="21"/>
      <c r="F139" s="32">
        <f t="shared" si="8"/>
        <v>0</v>
      </c>
      <c r="G139" s="30"/>
      <c r="H139" s="30">
        <f t="shared" si="9"/>
        <v>0</v>
      </c>
      <c r="W139" s="120"/>
      <c r="X139" s="123"/>
      <c r="Y139" s="123"/>
      <c r="Z139" s="123"/>
    </row>
    <row r="140" spans="1:26" ht="25.5" x14ac:dyDescent="0.2">
      <c r="A140" s="11" t="s">
        <v>108</v>
      </c>
      <c r="B140" s="74"/>
      <c r="C140" s="28">
        <f>'Funding Process Tracking'!AC142</f>
        <v>0</v>
      </c>
      <c r="D140" s="20"/>
      <c r="E140" s="21"/>
      <c r="F140" s="32">
        <f t="shared" si="8"/>
        <v>0</v>
      </c>
      <c r="G140" s="30"/>
      <c r="H140" s="30">
        <f t="shared" si="9"/>
        <v>0</v>
      </c>
      <c r="W140" s="120"/>
      <c r="X140" s="123"/>
      <c r="Y140" s="123"/>
      <c r="Z140" s="123"/>
    </row>
    <row r="141" spans="1:26" ht="25.5" x14ac:dyDescent="0.2">
      <c r="A141" s="12" t="s">
        <v>58</v>
      </c>
      <c r="B141" s="74"/>
      <c r="C141" s="28">
        <f>'Funding Process Tracking'!AC143</f>
        <v>0</v>
      </c>
      <c r="D141" s="20"/>
      <c r="E141" s="21"/>
      <c r="F141" s="32">
        <f t="shared" si="8"/>
        <v>0</v>
      </c>
      <c r="G141" s="30"/>
      <c r="H141" s="30">
        <f t="shared" si="9"/>
        <v>0</v>
      </c>
      <c r="W141" s="120"/>
      <c r="X141" s="123"/>
      <c r="Y141" s="123"/>
      <c r="Z141" s="123"/>
    </row>
    <row r="142" spans="1:26" ht="25.5" x14ac:dyDescent="0.2">
      <c r="A142" s="12" t="s">
        <v>59</v>
      </c>
      <c r="B142" s="74"/>
      <c r="C142" s="28">
        <f>'Funding Process Tracking'!AC144</f>
        <v>0</v>
      </c>
      <c r="D142" s="20"/>
      <c r="E142" s="21"/>
      <c r="F142" s="32">
        <f t="shared" si="8"/>
        <v>0</v>
      </c>
      <c r="G142" s="30"/>
      <c r="H142" s="30">
        <f t="shared" si="9"/>
        <v>0</v>
      </c>
      <c r="W142" s="120"/>
      <c r="X142" s="123"/>
      <c r="Y142" s="123"/>
      <c r="Z142" s="123"/>
    </row>
    <row r="143" spans="1:26" ht="25.5" x14ac:dyDescent="0.2">
      <c r="A143" s="24" t="s">
        <v>129</v>
      </c>
      <c r="B143" s="74"/>
      <c r="C143" s="28">
        <f>'Funding Process Tracking'!AC145</f>
        <v>0</v>
      </c>
      <c r="D143" s="20"/>
      <c r="E143" s="21"/>
      <c r="F143" s="32">
        <f t="shared" si="8"/>
        <v>0</v>
      </c>
      <c r="G143" s="30"/>
      <c r="H143" s="30">
        <f t="shared" si="9"/>
        <v>0</v>
      </c>
      <c r="W143" s="120"/>
      <c r="X143" s="123"/>
      <c r="Y143" s="123"/>
      <c r="Z143" s="123"/>
    </row>
    <row r="144" spans="1:26" ht="25.5" x14ac:dyDescent="0.2">
      <c r="A144" s="24" t="s">
        <v>230</v>
      </c>
      <c r="B144" s="74"/>
      <c r="C144" s="28">
        <f>'Funding Process Tracking'!AC146</f>
        <v>0</v>
      </c>
      <c r="D144" s="20"/>
      <c r="E144" s="21"/>
      <c r="F144" s="32">
        <f t="shared" si="8"/>
        <v>0</v>
      </c>
      <c r="G144" s="30"/>
      <c r="H144" s="30">
        <f t="shared" si="9"/>
        <v>0</v>
      </c>
      <c r="W144" s="120"/>
      <c r="X144" s="123"/>
      <c r="Y144" s="123"/>
      <c r="Z144" s="123"/>
    </row>
    <row r="145" spans="1:26" ht="25.5" x14ac:dyDescent="0.2">
      <c r="A145" s="24" t="s">
        <v>60</v>
      </c>
      <c r="B145" s="74"/>
      <c r="C145" s="28">
        <f>'Funding Process Tracking'!AC147</f>
        <v>0</v>
      </c>
      <c r="D145" s="20"/>
      <c r="E145" s="21"/>
      <c r="F145" s="32">
        <f t="shared" si="8"/>
        <v>0</v>
      </c>
      <c r="G145" s="30"/>
      <c r="H145" s="30">
        <f t="shared" si="9"/>
        <v>0</v>
      </c>
      <c r="W145" s="120"/>
      <c r="X145" s="123"/>
      <c r="Y145" s="123"/>
      <c r="Z145" s="123"/>
    </row>
    <row r="146" spans="1:26" ht="25.5" x14ac:dyDescent="0.2">
      <c r="A146" s="24" t="s">
        <v>226</v>
      </c>
      <c r="B146" s="74"/>
      <c r="C146" s="28">
        <f>'Funding Process Tracking'!AC148</f>
        <v>0</v>
      </c>
      <c r="D146" s="20"/>
      <c r="E146" s="21"/>
      <c r="F146" s="32">
        <f t="shared" si="8"/>
        <v>0</v>
      </c>
      <c r="G146" s="30"/>
      <c r="H146" s="30">
        <f t="shared" si="9"/>
        <v>0</v>
      </c>
      <c r="W146" s="120"/>
      <c r="X146" s="123"/>
      <c r="Y146" s="123"/>
      <c r="Z146" s="123"/>
    </row>
    <row r="147" spans="1:26" x14ac:dyDescent="0.2">
      <c r="A147" s="26" t="s">
        <v>201</v>
      </c>
      <c r="B147" s="74"/>
      <c r="C147" s="28">
        <f>'Funding Process Tracking'!AC149</f>
        <v>0</v>
      </c>
      <c r="D147" s="20"/>
      <c r="E147" s="21"/>
      <c r="F147" s="32">
        <f t="shared" si="8"/>
        <v>0</v>
      </c>
      <c r="G147" s="30"/>
      <c r="H147" s="30">
        <f t="shared" si="9"/>
        <v>0</v>
      </c>
      <c r="W147" s="120"/>
      <c r="X147" s="123"/>
      <c r="Y147" s="123"/>
      <c r="Z147" s="123"/>
    </row>
    <row r="148" spans="1:26" ht="25.5" x14ac:dyDescent="0.2">
      <c r="A148" s="12" t="s">
        <v>61</v>
      </c>
      <c r="B148" s="74"/>
      <c r="C148" s="28">
        <f>'Funding Process Tracking'!AC150</f>
        <v>0</v>
      </c>
      <c r="D148" s="20"/>
      <c r="E148" s="21"/>
      <c r="F148" s="32">
        <f t="shared" si="8"/>
        <v>0</v>
      </c>
      <c r="G148" s="30"/>
      <c r="H148" s="30">
        <f t="shared" si="9"/>
        <v>0</v>
      </c>
      <c r="W148" s="120"/>
      <c r="X148" s="123"/>
      <c r="Y148" s="123"/>
      <c r="Z148" s="123"/>
    </row>
    <row r="149" spans="1:26" ht="25.5" x14ac:dyDescent="0.2">
      <c r="A149" s="24" t="s">
        <v>128</v>
      </c>
      <c r="B149" s="74"/>
      <c r="C149" s="28">
        <f>'Funding Process Tracking'!AC151</f>
        <v>0</v>
      </c>
      <c r="D149" s="20"/>
      <c r="E149" s="21"/>
      <c r="F149" s="32">
        <f t="shared" si="8"/>
        <v>0</v>
      </c>
      <c r="G149" s="30"/>
      <c r="H149" s="30">
        <f t="shared" si="9"/>
        <v>0</v>
      </c>
      <c r="W149" s="120"/>
      <c r="X149" s="123"/>
      <c r="Y149" s="123"/>
      <c r="Z149" s="123"/>
    </row>
    <row r="150" spans="1:26" ht="25.5" x14ac:dyDescent="0.2">
      <c r="A150" s="12" t="s">
        <v>62</v>
      </c>
      <c r="B150" s="74"/>
      <c r="C150" s="28">
        <f>'Funding Process Tracking'!AC152</f>
        <v>0</v>
      </c>
      <c r="D150" s="20"/>
      <c r="E150" s="21"/>
      <c r="F150" s="32">
        <f t="shared" si="8"/>
        <v>0</v>
      </c>
      <c r="G150" s="30"/>
      <c r="H150" s="30">
        <f t="shared" si="9"/>
        <v>0</v>
      </c>
      <c r="W150" s="120"/>
      <c r="X150" s="123"/>
      <c r="Y150" s="123"/>
      <c r="Z150" s="123"/>
    </row>
    <row r="151" spans="1:26" ht="25.5" x14ac:dyDescent="0.2">
      <c r="A151" s="12" t="s">
        <v>63</v>
      </c>
      <c r="B151" s="74"/>
      <c r="C151" s="28">
        <f>'Funding Process Tracking'!AC153</f>
        <v>0</v>
      </c>
      <c r="D151" s="20"/>
      <c r="E151" s="21"/>
      <c r="F151" s="32">
        <f t="shared" si="8"/>
        <v>0</v>
      </c>
      <c r="G151" s="30"/>
      <c r="H151" s="30">
        <f t="shared" si="9"/>
        <v>0</v>
      </c>
      <c r="W151" s="120"/>
      <c r="X151" s="123"/>
      <c r="Y151" s="123"/>
      <c r="Z151" s="123"/>
    </row>
    <row r="152" spans="1:26" ht="76.5" x14ac:dyDescent="0.2">
      <c r="A152" s="24" t="s">
        <v>266</v>
      </c>
      <c r="B152" s="74"/>
      <c r="C152" s="28">
        <f>'Funding Process Tracking'!AC154</f>
        <v>0</v>
      </c>
      <c r="D152" s="20"/>
      <c r="E152" s="21"/>
      <c r="F152" s="32">
        <f t="shared" si="8"/>
        <v>0</v>
      </c>
      <c r="G152" s="30"/>
      <c r="H152" s="30">
        <f t="shared" si="9"/>
        <v>0</v>
      </c>
      <c r="W152" s="120"/>
      <c r="X152" s="123"/>
      <c r="Y152" s="123"/>
      <c r="Z152" s="123"/>
    </row>
    <row r="153" spans="1:26" x14ac:dyDescent="0.2">
      <c r="A153" s="24" t="s">
        <v>183</v>
      </c>
      <c r="B153" s="74"/>
      <c r="C153" s="28">
        <f>'Funding Process Tracking'!AC157</f>
        <v>0</v>
      </c>
      <c r="D153" s="20"/>
      <c r="E153" s="21"/>
      <c r="F153" s="32">
        <f t="shared" si="8"/>
        <v>0</v>
      </c>
      <c r="G153" s="30"/>
      <c r="H153" s="30">
        <f t="shared" si="9"/>
        <v>0</v>
      </c>
      <c r="W153" s="120"/>
      <c r="X153" s="123"/>
      <c r="Y153" s="123"/>
      <c r="Z153" s="123"/>
    </row>
    <row r="154" spans="1:26" ht="25.5" x14ac:dyDescent="0.2">
      <c r="A154" s="24" t="s">
        <v>227</v>
      </c>
      <c r="B154" s="74"/>
      <c r="C154" s="28">
        <f>'Funding Process Tracking'!AC158</f>
        <v>0</v>
      </c>
      <c r="D154" s="20"/>
      <c r="E154" s="21"/>
      <c r="F154" s="32">
        <f t="shared" si="8"/>
        <v>0</v>
      </c>
      <c r="G154" s="30"/>
      <c r="H154" s="30">
        <f t="shared" si="9"/>
        <v>0</v>
      </c>
      <c r="W154" s="120"/>
      <c r="X154" s="123"/>
      <c r="Y154" s="123"/>
      <c r="Z154" s="123"/>
    </row>
    <row r="155" spans="1:26" x14ac:dyDescent="0.2">
      <c r="A155" s="11" t="s">
        <v>64</v>
      </c>
      <c r="B155" s="74"/>
      <c r="C155" s="28">
        <f>'Funding Process Tracking'!AC159</f>
        <v>0</v>
      </c>
      <c r="D155" s="20"/>
      <c r="E155" s="21"/>
      <c r="F155" s="32">
        <f t="shared" si="8"/>
        <v>0</v>
      </c>
      <c r="G155" s="30"/>
      <c r="H155" s="30">
        <f t="shared" si="9"/>
        <v>0</v>
      </c>
      <c r="W155" s="120"/>
      <c r="X155" s="123"/>
      <c r="Y155" s="123"/>
      <c r="Z155" s="123"/>
    </row>
    <row r="156" spans="1:26" x14ac:dyDescent="0.2">
      <c r="A156" s="24" t="s">
        <v>142</v>
      </c>
      <c r="B156" s="74"/>
      <c r="C156" s="28">
        <f>'Funding Process Tracking'!AC160</f>
        <v>0</v>
      </c>
      <c r="D156" s="20"/>
      <c r="E156" s="21"/>
      <c r="F156" s="32">
        <f t="shared" si="8"/>
        <v>0</v>
      </c>
      <c r="G156" s="30"/>
      <c r="H156" s="30">
        <f t="shared" si="9"/>
        <v>0</v>
      </c>
      <c r="W156" s="120"/>
      <c r="X156" s="123"/>
      <c r="Y156" s="123"/>
      <c r="Z156" s="123"/>
    </row>
    <row r="157" spans="1:26" x14ac:dyDescent="0.2">
      <c r="A157" s="24" t="s">
        <v>133</v>
      </c>
      <c r="B157" s="74"/>
      <c r="C157" s="28">
        <f>'Funding Process Tracking'!AC161</f>
        <v>0</v>
      </c>
      <c r="D157" s="20"/>
      <c r="E157" s="21"/>
      <c r="F157" s="32">
        <f t="shared" si="8"/>
        <v>0</v>
      </c>
      <c r="G157" s="30"/>
      <c r="H157" s="30">
        <f t="shared" si="9"/>
        <v>0</v>
      </c>
      <c r="W157" s="120"/>
      <c r="X157" s="123"/>
      <c r="Y157" s="123"/>
      <c r="Z157" s="123"/>
    </row>
    <row r="158" spans="1:26" x14ac:dyDescent="0.2">
      <c r="A158" s="24" t="s">
        <v>154</v>
      </c>
      <c r="B158" s="74"/>
      <c r="C158" s="28">
        <f>'Funding Process Tracking'!AC162</f>
        <v>0</v>
      </c>
      <c r="D158" s="20"/>
      <c r="E158" s="21"/>
      <c r="F158" s="32">
        <f t="shared" si="8"/>
        <v>0</v>
      </c>
      <c r="G158" s="30"/>
      <c r="H158" s="30">
        <f t="shared" si="9"/>
        <v>0</v>
      </c>
      <c r="W158" s="120"/>
      <c r="X158" s="123"/>
      <c r="Y158" s="123"/>
      <c r="Z158" s="123"/>
    </row>
    <row r="159" spans="1:26" x14ac:dyDescent="0.2">
      <c r="A159" s="12" t="s">
        <v>65</v>
      </c>
      <c r="B159" s="74"/>
      <c r="C159" s="28">
        <f>'Funding Process Tracking'!AC163</f>
        <v>0</v>
      </c>
      <c r="D159" s="20"/>
      <c r="E159" s="21"/>
      <c r="F159" s="32">
        <f t="shared" si="8"/>
        <v>0</v>
      </c>
      <c r="G159" s="30"/>
      <c r="H159" s="30">
        <f t="shared" si="9"/>
        <v>0</v>
      </c>
      <c r="W159" s="120"/>
      <c r="X159" s="123"/>
      <c r="Y159" s="123"/>
      <c r="Z159" s="123"/>
    </row>
    <row r="160" spans="1:26" ht="25.5" x14ac:dyDescent="0.2">
      <c r="A160" s="12" t="s">
        <v>66</v>
      </c>
      <c r="B160" s="74"/>
      <c r="C160" s="28">
        <f>'Funding Process Tracking'!AC164</f>
        <v>0</v>
      </c>
      <c r="D160" s="20"/>
      <c r="E160" s="21"/>
      <c r="F160" s="32">
        <f t="shared" si="8"/>
        <v>0</v>
      </c>
      <c r="G160" s="30"/>
      <c r="H160" s="30">
        <f t="shared" si="9"/>
        <v>0</v>
      </c>
      <c r="W160" s="120"/>
      <c r="X160" s="123"/>
      <c r="Y160" s="123"/>
      <c r="Z160" s="123"/>
    </row>
    <row r="161" spans="1:26" x14ac:dyDescent="0.2">
      <c r="A161" s="12" t="s">
        <v>116</v>
      </c>
      <c r="B161" s="74"/>
      <c r="C161" s="28">
        <f>'Funding Process Tracking'!AC165</f>
        <v>0</v>
      </c>
      <c r="D161" s="20"/>
      <c r="E161" s="21"/>
      <c r="F161" s="32">
        <f t="shared" si="8"/>
        <v>0</v>
      </c>
      <c r="G161" s="30"/>
      <c r="H161" s="30">
        <f t="shared" si="9"/>
        <v>0</v>
      </c>
      <c r="W161" s="120"/>
      <c r="X161" s="123"/>
      <c r="Y161" s="123"/>
      <c r="Z161" s="123"/>
    </row>
    <row r="162" spans="1:26" x14ac:dyDescent="0.2">
      <c r="A162" s="12" t="s">
        <v>67</v>
      </c>
      <c r="B162" s="74"/>
      <c r="C162" s="28">
        <f>'Funding Process Tracking'!AC166</f>
        <v>0</v>
      </c>
      <c r="D162" s="20"/>
      <c r="E162" s="21"/>
      <c r="F162" s="32">
        <f t="shared" si="8"/>
        <v>0</v>
      </c>
      <c r="G162" s="30"/>
      <c r="H162" s="30">
        <f t="shared" si="9"/>
        <v>0</v>
      </c>
      <c r="W162" s="120"/>
      <c r="X162" s="123"/>
      <c r="Y162" s="123"/>
      <c r="Z162" s="123"/>
    </row>
    <row r="163" spans="1:26" x14ac:dyDescent="0.2">
      <c r="A163" s="12" t="s">
        <v>114</v>
      </c>
      <c r="B163" s="74"/>
      <c r="C163" s="28">
        <f>'Funding Process Tracking'!AC167</f>
        <v>0</v>
      </c>
      <c r="D163" s="20"/>
      <c r="E163" s="21"/>
      <c r="F163" s="32">
        <f t="shared" si="8"/>
        <v>0</v>
      </c>
      <c r="G163" s="30"/>
      <c r="H163" s="30">
        <f t="shared" si="9"/>
        <v>0</v>
      </c>
      <c r="W163" s="120"/>
      <c r="X163" s="123"/>
      <c r="Y163" s="123"/>
      <c r="Z163" s="123"/>
    </row>
    <row r="164" spans="1:26" ht="25.5" x14ac:dyDescent="0.2">
      <c r="A164" s="12" t="s">
        <v>153</v>
      </c>
      <c r="B164" s="74"/>
      <c r="C164" s="28">
        <f>'Funding Process Tracking'!AC168</f>
        <v>0</v>
      </c>
      <c r="D164" s="20"/>
      <c r="E164" s="21"/>
      <c r="F164" s="32">
        <f t="shared" ref="F164:F195" si="10">C164-D164-E164</f>
        <v>0</v>
      </c>
      <c r="G164" s="30"/>
      <c r="H164" s="30">
        <f t="shared" ref="H164:H195" si="11">F164+G164</f>
        <v>0</v>
      </c>
      <c r="W164" s="120"/>
      <c r="X164" s="123"/>
      <c r="Y164" s="123"/>
      <c r="Z164" s="123"/>
    </row>
    <row r="165" spans="1:26" ht="38.25" x14ac:dyDescent="0.2">
      <c r="A165" s="12" t="s">
        <v>177</v>
      </c>
      <c r="B165" s="74"/>
      <c r="C165" s="28">
        <f>'Funding Process Tracking'!AC169</f>
        <v>0</v>
      </c>
      <c r="D165" s="20"/>
      <c r="E165" s="21"/>
      <c r="F165" s="32">
        <f t="shared" si="10"/>
        <v>0</v>
      </c>
      <c r="G165" s="30"/>
      <c r="H165" s="30">
        <f t="shared" si="11"/>
        <v>0</v>
      </c>
      <c r="W165" s="120"/>
      <c r="X165" s="123"/>
      <c r="Y165" s="123"/>
      <c r="Z165" s="123"/>
    </row>
    <row r="166" spans="1:26" x14ac:dyDescent="0.2">
      <c r="A166" s="24" t="s">
        <v>166</v>
      </c>
      <c r="B166" s="74"/>
      <c r="C166" s="28">
        <f>'Funding Process Tracking'!AC170</f>
        <v>0</v>
      </c>
      <c r="D166" s="20"/>
      <c r="E166" s="21"/>
      <c r="F166" s="32">
        <f t="shared" si="10"/>
        <v>0</v>
      </c>
      <c r="G166" s="30"/>
      <c r="H166" s="30">
        <f t="shared" si="11"/>
        <v>0</v>
      </c>
      <c r="W166" s="120"/>
      <c r="X166" s="123"/>
      <c r="Y166" s="123"/>
      <c r="Z166" s="123"/>
    </row>
    <row r="167" spans="1:26" x14ac:dyDescent="0.2">
      <c r="A167" s="12" t="s">
        <v>68</v>
      </c>
      <c r="B167" s="74"/>
      <c r="C167" s="28">
        <f>'Funding Process Tracking'!AC171</f>
        <v>0</v>
      </c>
      <c r="D167" s="20"/>
      <c r="E167" s="21"/>
      <c r="F167" s="32">
        <f t="shared" si="10"/>
        <v>0</v>
      </c>
      <c r="G167" s="30"/>
      <c r="H167" s="30">
        <f t="shared" si="11"/>
        <v>0</v>
      </c>
      <c r="W167" s="120"/>
      <c r="X167" s="123"/>
      <c r="Y167" s="123"/>
      <c r="Z167" s="123"/>
    </row>
    <row r="168" spans="1:26" x14ac:dyDescent="0.2">
      <c r="A168" s="12" t="s">
        <v>69</v>
      </c>
      <c r="B168" s="74"/>
      <c r="C168" s="28">
        <f>'Funding Process Tracking'!AC172</f>
        <v>0</v>
      </c>
      <c r="D168" s="20"/>
      <c r="E168" s="21"/>
      <c r="F168" s="32">
        <f t="shared" si="10"/>
        <v>0</v>
      </c>
      <c r="G168" s="30"/>
      <c r="H168" s="30">
        <f t="shared" si="11"/>
        <v>0</v>
      </c>
      <c r="W168" s="120"/>
      <c r="X168" s="123"/>
      <c r="Y168" s="123"/>
      <c r="Z168" s="123"/>
    </row>
    <row r="169" spans="1:26" ht="25.5" x14ac:dyDescent="0.2">
      <c r="A169" s="24" t="s">
        <v>249</v>
      </c>
      <c r="B169" s="74"/>
      <c r="C169" s="28">
        <f>'Funding Process Tracking'!AC173</f>
        <v>0</v>
      </c>
      <c r="D169" s="20"/>
      <c r="E169" s="21"/>
      <c r="F169" s="32">
        <f t="shared" si="10"/>
        <v>0</v>
      </c>
      <c r="G169" s="30"/>
      <c r="H169" s="30">
        <f t="shared" si="11"/>
        <v>0</v>
      </c>
      <c r="W169" s="120"/>
      <c r="X169" s="123"/>
      <c r="Y169" s="123"/>
      <c r="Z169" s="123"/>
    </row>
    <row r="170" spans="1:26" ht="25.5" x14ac:dyDescent="0.2">
      <c r="A170" s="12" t="s">
        <v>172</v>
      </c>
      <c r="B170" s="74"/>
      <c r="C170" s="28">
        <f>'Funding Process Tracking'!AC174</f>
        <v>0</v>
      </c>
      <c r="D170" s="20"/>
      <c r="E170" s="21"/>
      <c r="F170" s="32">
        <f t="shared" si="10"/>
        <v>0</v>
      </c>
      <c r="G170" s="30"/>
      <c r="H170" s="30">
        <f t="shared" si="11"/>
        <v>0</v>
      </c>
      <c r="W170" s="120"/>
      <c r="X170" s="123"/>
      <c r="Y170" s="123"/>
      <c r="Z170" s="123"/>
    </row>
    <row r="171" spans="1:26" x14ac:dyDescent="0.2">
      <c r="A171" s="24" t="s">
        <v>235</v>
      </c>
      <c r="B171" s="74"/>
      <c r="C171" s="28">
        <f>'Funding Process Tracking'!AC175</f>
        <v>0</v>
      </c>
      <c r="D171" s="20"/>
      <c r="E171" s="21"/>
      <c r="F171" s="32">
        <f t="shared" si="10"/>
        <v>0</v>
      </c>
      <c r="G171" s="30"/>
      <c r="H171" s="30">
        <f t="shared" si="11"/>
        <v>0</v>
      </c>
      <c r="W171" s="120"/>
      <c r="X171" s="123"/>
      <c r="Y171" s="123"/>
      <c r="Z171" s="123"/>
    </row>
    <row r="172" spans="1:26" ht="25.5" x14ac:dyDescent="0.2">
      <c r="A172" s="12" t="s">
        <v>70</v>
      </c>
      <c r="B172" s="74"/>
      <c r="C172" s="28">
        <f>'Funding Process Tracking'!AC176</f>
        <v>0</v>
      </c>
      <c r="D172" s="20"/>
      <c r="E172" s="21"/>
      <c r="F172" s="32">
        <f t="shared" si="10"/>
        <v>0</v>
      </c>
      <c r="G172" s="30"/>
      <c r="H172" s="30">
        <f t="shared" si="11"/>
        <v>0</v>
      </c>
      <c r="W172" s="120"/>
      <c r="X172" s="123"/>
      <c r="Y172" s="123"/>
      <c r="Z172" s="123"/>
    </row>
    <row r="173" spans="1:26" ht="25.5" x14ac:dyDescent="0.2">
      <c r="A173" s="24" t="s">
        <v>259</v>
      </c>
      <c r="B173" s="74">
        <f>'Funding Process Tracking'!X173</f>
        <v>1000</v>
      </c>
      <c r="C173" s="28">
        <f>'Funding Process Tracking'!AC177</f>
        <v>0</v>
      </c>
      <c r="D173" s="20"/>
      <c r="E173" s="21"/>
      <c r="F173" s="32">
        <f t="shared" si="10"/>
        <v>0</v>
      </c>
      <c r="G173" s="30"/>
      <c r="H173" s="30">
        <f t="shared" si="11"/>
        <v>0</v>
      </c>
      <c r="W173" s="120"/>
      <c r="X173" s="123"/>
      <c r="Y173" s="123"/>
      <c r="Z173" s="123"/>
    </row>
    <row r="174" spans="1:26" ht="25.5" x14ac:dyDescent="0.2">
      <c r="A174" s="24" t="s">
        <v>229</v>
      </c>
      <c r="B174" s="74"/>
      <c r="C174" s="28">
        <f>'Funding Process Tracking'!AC178</f>
        <v>0</v>
      </c>
      <c r="D174" s="20"/>
      <c r="E174" s="21"/>
      <c r="F174" s="32">
        <f t="shared" si="10"/>
        <v>0</v>
      </c>
      <c r="G174" s="30"/>
      <c r="H174" s="30">
        <f t="shared" si="11"/>
        <v>0</v>
      </c>
      <c r="W174" s="120"/>
      <c r="X174" s="123"/>
      <c r="Y174" s="123"/>
      <c r="Z174" s="123"/>
    </row>
    <row r="175" spans="1:26" ht="25.5" x14ac:dyDescent="0.2">
      <c r="A175" s="24" t="s">
        <v>191</v>
      </c>
      <c r="B175" s="74"/>
      <c r="C175" s="28">
        <f>'Funding Process Tracking'!AC179</f>
        <v>0</v>
      </c>
      <c r="D175" s="20"/>
      <c r="E175" s="21"/>
      <c r="F175" s="32">
        <f t="shared" si="10"/>
        <v>0</v>
      </c>
      <c r="G175" s="30"/>
      <c r="H175" s="30">
        <f t="shared" si="11"/>
        <v>0</v>
      </c>
      <c r="W175" s="120"/>
      <c r="X175" s="123"/>
      <c r="Y175" s="123"/>
      <c r="Z175" s="123"/>
    </row>
    <row r="176" spans="1:26" x14ac:dyDescent="0.2">
      <c r="A176" s="24" t="s">
        <v>71</v>
      </c>
      <c r="B176" s="74"/>
      <c r="C176" s="28">
        <f>'Funding Process Tracking'!AC180</f>
        <v>0</v>
      </c>
      <c r="D176" s="20"/>
      <c r="E176" s="21">
        <f>C176*0.4</f>
        <v>0</v>
      </c>
      <c r="F176" s="32">
        <f t="shared" si="10"/>
        <v>0</v>
      </c>
      <c r="G176" s="30"/>
      <c r="H176" s="30">
        <f t="shared" si="11"/>
        <v>0</v>
      </c>
      <c r="W176" s="120"/>
      <c r="X176" s="123"/>
      <c r="Y176" s="123"/>
      <c r="Z176" s="123"/>
    </row>
    <row r="177" spans="1:26" x14ac:dyDescent="0.2">
      <c r="A177" s="24" t="s">
        <v>72</v>
      </c>
      <c r="B177" s="74"/>
      <c r="C177" s="28">
        <f>'Funding Process Tracking'!AC181</f>
        <v>0</v>
      </c>
      <c r="D177" s="20"/>
      <c r="E177" s="21"/>
      <c r="F177" s="32">
        <f t="shared" si="10"/>
        <v>0</v>
      </c>
      <c r="G177" s="30"/>
      <c r="H177" s="30">
        <f t="shared" si="11"/>
        <v>0</v>
      </c>
      <c r="W177" s="120"/>
      <c r="X177" s="123"/>
      <c r="Y177" s="123"/>
      <c r="Z177" s="123"/>
    </row>
    <row r="178" spans="1:26" x14ac:dyDescent="0.2">
      <c r="A178" s="24" t="s">
        <v>197</v>
      </c>
      <c r="B178" s="74"/>
      <c r="C178" s="28">
        <f>'Funding Process Tracking'!AC182</f>
        <v>0</v>
      </c>
      <c r="D178" s="20"/>
      <c r="E178" s="21"/>
      <c r="F178" s="32">
        <f t="shared" si="10"/>
        <v>0</v>
      </c>
      <c r="G178" s="30"/>
      <c r="H178" s="30">
        <f t="shared" si="11"/>
        <v>0</v>
      </c>
      <c r="W178" s="120"/>
      <c r="X178" s="123"/>
      <c r="Y178" s="123"/>
      <c r="Z178" s="123"/>
    </row>
    <row r="179" spans="1:26" ht="25.5" x14ac:dyDescent="0.2">
      <c r="A179" s="24" t="s">
        <v>189</v>
      </c>
      <c r="B179" s="74"/>
      <c r="C179" s="28">
        <f>'Funding Process Tracking'!AC183</f>
        <v>0</v>
      </c>
      <c r="D179" s="20"/>
      <c r="E179" s="21"/>
      <c r="F179" s="32">
        <f t="shared" si="10"/>
        <v>0</v>
      </c>
      <c r="G179" s="30"/>
      <c r="H179" s="30">
        <f t="shared" si="11"/>
        <v>0</v>
      </c>
      <c r="W179" s="120"/>
      <c r="X179" s="123"/>
      <c r="Y179" s="123"/>
      <c r="Z179" s="123"/>
    </row>
    <row r="180" spans="1:26" ht="25.5" x14ac:dyDescent="0.2">
      <c r="A180" s="12" t="s">
        <v>73</v>
      </c>
      <c r="B180" s="74"/>
      <c r="C180" s="28">
        <f>'Funding Process Tracking'!AC184</f>
        <v>0</v>
      </c>
      <c r="D180" s="20"/>
      <c r="E180" s="21"/>
      <c r="F180" s="32">
        <f t="shared" si="10"/>
        <v>0</v>
      </c>
      <c r="G180" s="30"/>
      <c r="H180" s="30">
        <f t="shared" si="11"/>
        <v>0</v>
      </c>
      <c r="W180" s="120"/>
      <c r="X180" s="123"/>
      <c r="Y180" s="123"/>
      <c r="Z180" s="123"/>
    </row>
    <row r="181" spans="1:26" ht="25.5" x14ac:dyDescent="0.2">
      <c r="A181" s="24" t="s">
        <v>180</v>
      </c>
      <c r="B181" s="74"/>
      <c r="C181" s="28">
        <f>'Funding Process Tracking'!AC185</f>
        <v>0</v>
      </c>
      <c r="D181" s="20"/>
      <c r="E181" s="21">
        <f>C181*0.4</f>
        <v>0</v>
      </c>
      <c r="F181" s="32">
        <f t="shared" si="10"/>
        <v>0</v>
      </c>
      <c r="G181" s="30"/>
      <c r="H181" s="30">
        <f t="shared" si="11"/>
        <v>0</v>
      </c>
      <c r="W181" s="120"/>
      <c r="X181" s="123"/>
      <c r="Y181" s="123"/>
      <c r="Z181" s="123"/>
    </row>
    <row r="182" spans="1:26" x14ac:dyDescent="0.2">
      <c r="A182" s="24" t="s">
        <v>269</v>
      </c>
      <c r="B182" s="74"/>
      <c r="C182" s="28">
        <f>'Funding Process Tracking'!AC186</f>
        <v>0</v>
      </c>
      <c r="D182" s="20"/>
      <c r="E182" s="21"/>
      <c r="F182" s="32">
        <f t="shared" si="10"/>
        <v>0</v>
      </c>
      <c r="G182" s="30"/>
      <c r="H182" s="30">
        <f t="shared" si="11"/>
        <v>0</v>
      </c>
      <c r="W182" s="120"/>
      <c r="X182" s="123"/>
      <c r="Y182" s="123"/>
      <c r="Z182" s="123"/>
    </row>
    <row r="183" spans="1:26" x14ac:dyDescent="0.2">
      <c r="A183" s="24" t="s">
        <v>247</v>
      </c>
      <c r="B183" s="74"/>
      <c r="C183" s="28">
        <f>'Funding Process Tracking'!AC187</f>
        <v>0</v>
      </c>
      <c r="D183" s="20"/>
      <c r="E183" s="21"/>
      <c r="F183" s="32">
        <f t="shared" si="10"/>
        <v>0</v>
      </c>
      <c r="G183" s="30"/>
      <c r="H183" s="30">
        <f t="shared" si="11"/>
        <v>0</v>
      </c>
      <c r="W183" s="120"/>
      <c r="X183" s="123"/>
      <c r="Y183" s="123"/>
      <c r="Z183" s="123"/>
    </row>
    <row r="184" spans="1:26" x14ac:dyDescent="0.2">
      <c r="A184" s="24" t="s">
        <v>256</v>
      </c>
      <c r="B184" s="74"/>
      <c r="C184" s="28">
        <f>'Funding Process Tracking'!AC188</f>
        <v>0</v>
      </c>
      <c r="D184" s="20"/>
      <c r="E184" s="21"/>
      <c r="F184" s="32">
        <f t="shared" si="10"/>
        <v>0</v>
      </c>
      <c r="G184" s="30"/>
      <c r="H184" s="30">
        <f t="shared" si="11"/>
        <v>0</v>
      </c>
      <c r="W184" s="120"/>
      <c r="X184" s="123"/>
      <c r="Y184" s="123"/>
      <c r="Z184" s="123"/>
    </row>
    <row r="185" spans="1:26" x14ac:dyDescent="0.2">
      <c r="A185" s="24" t="s">
        <v>198</v>
      </c>
      <c r="B185" s="74"/>
      <c r="C185" s="28">
        <f>'Funding Process Tracking'!AC189</f>
        <v>0</v>
      </c>
      <c r="D185" s="20"/>
      <c r="E185" s="21">
        <f>C185*0.4</f>
        <v>0</v>
      </c>
      <c r="F185" s="32">
        <f t="shared" si="10"/>
        <v>0</v>
      </c>
      <c r="G185" s="30"/>
      <c r="H185" s="30">
        <f t="shared" si="11"/>
        <v>0</v>
      </c>
      <c r="W185" s="120"/>
      <c r="X185" s="123"/>
      <c r="Y185" s="123"/>
      <c r="Z185" s="123"/>
    </row>
    <row r="186" spans="1:26" ht="38.25" x14ac:dyDescent="0.2">
      <c r="A186" s="12" t="s">
        <v>74</v>
      </c>
      <c r="B186" s="74"/>
      <c r="C186" s="28">
        <f>'Funding Process Tracking'!AC190</f>
        <v>0</v>
      </c>
      <c r="D186" s="20"/>
      <c r="E186" s="21"/>
      <c r="F186" s="32">
        <f t="shared" si="10"/>
        <v>0</v>
      </c>
      <c r="G186" s="30"/>
      <c r="H186" s="30">
        <f t="shared" si="11"/>
        <v>0</v>
      </c>
      <c r="W186" s="120"/>
      <c r="X186" s="123"/>
      <c r="Y186" s="123"/>
      <c r="Z186" s="123"/>
    </row>
    <row r="187" spans="1:26" ht="38.25" x14ac:dyDescent="0.2">
      <c r="A187" s="12" t="s">
        <v>122</v>
      </c>
      <c r="B187" s="74"/>
      <c r="C187" s="28">
        <f>'Funding Process Tracking'!AC191</f>
        <v>0</v>
      </c>
      <c r="D187" s="20"/>
      <c r="E187" s="21"/>
      <c r="F187" s="32">
        <f t="shared" si="10"/>
        <v>0</v>
      </c>
      <c r="G187" s="30"/>
      <c r="H187" s="30">
        <f t="shared" si="11"/>
        <v>0</v>
      </c>
      <c r="W187" s="120"/>
      <c r="X187" s="123"/>
      <c r="Y187" s="123"/>
      <c r="Z187" s="123"/>
    </row>
    <row r="188" spans="1:26" ht="25.5" x14ac:dyDescent="0.2">
      <c r="A188" s="24" t="s">
        <v>143</v>
      </c>
      <c r="B188" s="74"/>
      <c r="C188" s="28">
        <f>'Funding Process Tracking'!AC192</f>
        <v>0</v>
      </c>
      <c r="D188" s="20"/>
      <c r="E188" s="21"/>
      <c r="F188" s="32">
        <f t="shared" si="10"/>
        <v>0</v>
      </c>
      <c r="G188" s="30"/>
      <c r="H188" s="30">
        <f t="shared" si="11"/>
        <v>0</v>
      </c>
      <c r="W188" s="120"/>
      <c r="X188" s="123"/>
      <c r="Y188" s="123"/>
      <c r="Z188" s="123"/>
    </row>
    <row r="189" spans="1:26" ht="25.5" x14ac:dyDescent="0.2">
      <c r="A189" s="24" t="s">
        <v>75</v>
      </c>
      <c r="B189" s="74"/>
      <c r="C189" s="28">
        <f>'Funding Process Tracking'!AC193</f>
        <v>0</v>
      </c>
      <c r="D189" s="20"/>
      <c r="E189" s="21"/>
      <c r="F189" s="32">
        <f t="shared" si="10"/>
        <v>0</v>
      </c>
      <c r="G189" s="30"/>
      <c r="H189" s="30">
        <f t="shared" si="11"/>
        <v>0</v>
      </c>
      <c r="W189" s="120"/>
      <c r="X189" s="123"/>
      <c r="Y189" s="123"/>
      <c r="Z189" s="123"/>
    </row>
    <row r="190" spans="1:26" ht="25.5" x14ac:dyDescent="0.2">
      <c r="A190" s="24" t="s">
        <v>76</v>
      </c>
      <c r="B190" s="74"/>
      <c r="C190" s="28">
        <f>'Funding Process Tracking'!AC194</f>
        <v>0</v>
      </c>
      <c r="D190" s="20"/>
      <c r="E190" s="21"/>
      <c r="F190" s="32">
        <f t="shared" si="10"/>
        <v>0</v>
      </c>
      <c r="G190" s="30"/>
      <c r="H190" s="30">
        <f t="shared" si="11"/>
        <v>0</v>
      </c>
      <c r="W190" s="120"/>
      <c r="X190" s="123"/>
      <c r="Y190" s="123"/>
      <c r="Z190" s="123"/>
    </row>
    <row r="191" spans="1:26" ht="38.25" x14ac:dyDescent="0.2">
      <c r="A191" s="24" t="s">
        <v>245</v>
      </c>
      <c r="B191" s="74"/>
      <c r="C191" s="28">
        <f>'Funding Process Tracking'!AC195</f>
        <v>0</v>
      </c>
      <c r="D191" s="20"/>
      <c r="E191" s="21"/>
      <c r="F191" s="32">
        <f t="shared" si="10"/>
        <v>0</v>
      </c>
      <c r="G191" s="30"/>
      <c r="H191" s="30">
        <f t="shared" si="11"/>
        <v>0</v>
      </c>
      <c r="W191" s="120"/>
      <c r="X191" s="123"/>
      <c r="Y191" s="123"/>
      <c r="Z191" s="123"/>
    </row>
    <row r="192" spans="1:26" x14ac:dyDescent="0.2">
      <c r="A192" s="24" t="s">
        <v>155</v>
      </c>
      <c r="B192" s="74"/>
      <c r="C192" s="28">
        <f>'Funding Process Tracking'!AC196</f>
        <v>0</v>
      </c>
      <c r="D192" s="20"/>
      <c r="E192" s="21"/>
      <c r="F192" s="32">
        <f t="shared" si="10"/>
        <v>0</v>
      </c>
      <c r="G192" s="30"/>
      <c r="H192" s="30">
        <f t="shared" si="11"/>
        <v>0</v>
      </c>
      <c r="W192" s="120"/>
      <c r="X192" s="123"/>
      <c r="Y192" s="123"/>
      <c r="Z192" s="123"/>
    </row>
    <row r="193" spans="1:26" x14ac:dyDescent="0.2">
      <c r="A193" s="24" t="s">
        <v>184</v>
      </c>
      <c r="B193" s="74"/>
      <c r="C193" s="28">
        <f>'Funding Process Tracking'!AC197</f>
        <v>0</v>
      </c>
      <c r="D193" s="20"/>
      <c r="E193" s="21"/>
      <c r="F193" s="32">
        <f t="shared" si="10"/>
        <v>0</v>
      </c>
      <c r="G193" s="30"/>
      <c r="H193" s="30">
        <f t="shared" si="11"/>
        <v>0</v>
      </c>
      <c r="W193" s="120"/>
      <c r="X193" s="123"/>
      <c r="Y193" s="123"/>
      <c r="Z193" s="123"/>
    </row>
    <row r="194" spans="1:26" x14ac:dyDescent="0.2">
      <c r="A194" s="24" t="s">
        <v>254</v>
      </c>
      <c r="B194" s="74"/>
      <c r="C194" s="28">
        <f>'Funding Process Tracking'!AC198</f>
        <v>0</v>
      </c>
      <c r="D194" s="20"/>
      <c r="E194" s="21"/>
      <c r="F194" s="32">
        <f t="shared" si="10"/>
        <v>0</v>
      </c>
      <c r="G194" s="30"/>
      <c r="H194" s="30">
        <f t="shared" si="11"/>
        <v>0</v>
      </c>
      <c r="W194" s="120"/>
      <c r="X194" s="123"/>
      <c r="Y194" s="123"/>
      <c r="Z194" s="123"/>
    </row>
    <row r="195" spans="1:26" ht="25.5" x14ac:dyDescent="0.2">
      <c r="A195" s="24" t="s">
        <v>267</v>
      </c>
      <c r="B195" s="74"/>
      <c r="C195" s="28">
        <f>'Funding Process Tracking'!AC199</f>
        <v>0</v>
      </c>
      <c r="D195" s="20"/>
      <c r="E195" s="21">
        <f>C195*0.4</f>
        <v>0</v>
      </c>
      <c r="F195" s="32">
        <f t="shared" si="10"/>
        <v>0</v>
      </c>
      <c r="G195" s="30">
        <v>0</v>
      </c>
      <c r="H195" s="30">
        <f t="shared" si="11"/>
        <v>0</v>
      </c>
      <c r="W195" s="120"/>
      <c r="X195" s="123"/>
      <c r="Y195" s="123"/>
      <c r="Z195" s="123"/>
    </row>
    <row r="196" spans="1:26" x14ac:dyDescent="0.2">
      <c r="A196" s="24" t="s">
        <v>152</v>
      </c>
      <c r="B196" s="74"/>
      <c r="C196" s="28">
        <f>'Funding Process Tracking'!AC200</f>
        <v>0</v>
      </c>
      <c r="D196" s="20"/>
      <c r="E196" s="21"/>
      <c r="F196" s="32">
        <f t="shared" ref="F196:F198" si="12">C196-D196-E196</f>
        <v>0</v>
      </c>
      <c r="G196" s="30"/>
      <c r="H196" s="30">
        <f t="shared" ref="H196:H198" si="13">F196+G196</f>
        <v>0</v>
      </c>
      <c r="W196" s="120"/>
      <c r="X196" s="123"/>
      <c r="Y196" s="123"/>
      <c r="Z196" s="123"/>
    </row>
    <row r="197" spans="1:26" x14ac:dyDescent="0.2">
      <c r="A197" s="24" t="s">
        <v>77</v>
      </c>
      <c r="B197" s="74"/>
      <c r="C197" s="28">
        <f>'Funding Process Tracking'!AC201</f>
        <v>0</v>
      </c>
      <c r="D197" s="20"/>
      <c r="E197" s="21"/>
      <c r="F197" s="32">
        <f t="shared" si="12"/>
        <v>0</v>
      </c>
      <c r="G197" s="30"/>
      <c r="H197" s="30">
        <f t="shared" si="13"/>
        <v>0</v>
      </c>
      <c r="W197" s="120"/>
      <c r="X197" s="123"/>
      <c r="Y197" s="123"/>
      <c r="Z197" s="123"/>
    </row>
    <row r="198" spans="1:26" x14ac:dyDescent="0.2">
      <c r="A198" s="24" t="s">
        <v>168</v>
      </c>
      <c r="B198" s="74"/>
      <c r="C198" s="28">
        <f>'Funding Process Tracking'!AC202</f>
        <v>0</v>
      </c>
      <c r="D198" s="20"/>
      <c r="E198" s="21"/>
      <c r="F198" s="32">
        <f t="shared" si="12"/>
        <v>0</v>
      </c>
      <c r="G198" s="30"/>
      <c r="H198" s="30">
        <f t="shared" si="13"/>
        <v>0</v>
      </c>
      <c r="W198" s="120"/>
      <c r="X198" s="123"/>
      <c r="Y198" s="123"/>
      <c r="Z198" s="123"/>
    </row>
    <row r="199" spans="1:26" ht="31.5" x14ac:dyDescent="0.2">
      <c r="A199" s="40" t="s">
        <v>156</v>
      </c>
      <c r="B199" s="76" t="s">
        <v>285</v>
      </c>
      <c r="C199" s="76">
        <f t="shared" ref="C199:H199" si="14">SUM(C4:C198)</f>
        <v>0</v>
      </c>
      <c r="D199" s="76">
        <f t="shared" si="14"/>
        <v>0</v>
      </c>
      <c r="E199" s="76">
        <f t="shared" si="14"/>
        <v>0</v>
      </c>
      <c r="F199" s="76">
        <f t="shared" si="14"/>
        <v>0</v>
      </c>
      <c r="G199" s="76">
        <f t="shared" si="14"/>
        <v>0</v>
      </c>
      <c r="H199" s="76">
        <f t="shared" si="14"/>
        <v>0</v>
      </c>
      <c r="W199" s="120"/>
      <c r="X199" s="123"/>
      <c r="Y199" s="123"/>
      <c r="Z199" s="123"/>
    </row>
    <row r="200" spans="1:26" ht="23.25" customHeight="1" x14ac:dyDescent="0.2">
      <c r="A200" s="144" t="s">
        <v>146</v>
      </c>
      <c r="B200" s="145"/>
      <c r="C200" s="145"/>
      <c r="D200" s="145"/>
      <c r="E200" s="145"/>
      <c r="F200" s="145"/>
      <c r="G200" s="145"/>
      <c r="H200" s="146"/>
      <c r="W200" s="120"/>
      <c r="X200" s="123"/>
      <c r="Y200" s="123"/>
      <c r="Z200" s="123"/>
    </row>
    <row r="201" spans="1:26" ht="38.25" x14ac:dyDescent="0.2">
      <c r="A201" s="12" t="s">
        <v>78</v>
      </c>
      <c r="B201" s="74"/>
      <c r="C201" s="29">
        <f>'Funding Process Tracking'!AC205</f>
        <v>0</v>
      </c>
      <c r="D201" s="21"/>
      <c r="E201" s="21"/>
      <c r="F201" s="32">
        <f t="shared" ref="F201:F231" si="15">C201-D201-E201</f>
        <v>0</v>
      </c>
      <c r="G201" s="30"/>
      <c r="H201" s="30">
        <f t="shared" ref="H201:H231" si="16">F201+G201</f>
        <v>0</v>
      </c>
      <c r="W201" s="120"/>
      <c r="X201" s="123"/>
      <c r="Y201" s="123"/>
      <c r="Z201" s="123"/>
    </row>
    <row r="202" spans="1:26" ht="38.25" x14ac:dyDescent="0.2">
      <c r="A202" s="12" t="s">
        <v>79</v>
      </c>
      <c r="B202" s="74"/>
      <c r="C202" s="29">
        <f>'Funding Process Tracking'!AC206</f>
        <v>0</v>
      </c>
      <c r="D202" s="21"/>
      <c r="E202" s="21"/>
      <c r="F202" s="32">
        <f t="shared" si="15"/>
        <v>0</v>
      </c>
      <c r="G202" s="30"/>
      <c r="H202" s="30">
        <f t="shared" si="16"/>
        <v>0</v>
      </c>
      <c r="W202" s="120"/>
      <c r="X202" s="123"/>
      <c r="Y202" s="123"/>
      <c r="Z202" s="123"/>
    </row>
    <row r="203" spans="1:26" ht="25.5" x14ac:dyDescent="0.2">
      <c r="A203" s="24" t="s">
        <v>179</v>
      </c>
      <c r="B203" s="74"/>
      <c r="C203" s="29">
        <f>'Funding Process Tracking'!AC207</f>
        <v>0</v>
      </c>
      <c r="D203" s="21"/>
      <c r="E203" s="21"/>
      <c r="F203" s="32">
        <f t="shared" si="15"/>
        <v>0</v>
      </c>
      <c r="G203" s="30"/>
      <c r="H203" s="30">
        <f t="shared" si="16"/>
        <v>0</v>
      </c>
    </row>
    <row r="204" spans="1:26" x14ac:dyDescent="0.2">
      <c r="A204" s="12" t="s">
        <v>80</v>
      </c>
      <c r="B204" s="74"/>
      <c r="C204" s="29">
        <f>'Funding Process Tracking'!AC208</f>
        <v>0</v>
      </c>
      <c r="D204" s="21"/>
      <c r="E204" s="21"/>
      <c r="F204" s="32">
        <f t="shared" si="15"/>
        <v>0</v>
      </c>
      <c r="G204" s="30"/>
      <c r="H204" s="30">
        <f t="shared" si="16"/>
        <v>0</v>
      </c>
    </row>
    <row r="205" spans="1:26" ht="37.5" customHeight="1" x14ac:dyDescent="0.2">
      <c r="A205" s="12" t="s">
        <v>81</v>
      </c>
      <c r="B205" s="74"/>
      <c r="C205" s="29">
        <f>'Funding Process Tracking'!AC209</f>
        <v>0</v>
      </c>
      <c r="D205" s="21"/>
      <c r="E205" s="21"/>
      <c r="F205" s="32">
        <f t="shared" si="15"/>
        <v>0</v>
      </c>
      <c r="G205" s="30"/>
      <c r="H205" s="30">
        <f t="shared" si="16"/>
        <v>0</v>
      </c>
      <c r="W205" s="120"/>
      <c r="X205" s="123"/>
      <c r="Y205" s="123"/>
      <c r="Z205" s="123"/>
    </row>
    <row r="206" spans="1:26" ht="25.5" x14ac:dyDescent="0.2">
      <c r="A206" s="12" t="s">
        <v>82</v>
      </c>
      <c r="B206" s="74"/>
      <c r="C206" s="29">
        <f>'Funding Process Tracking'!AC210</f>
        <v>0</v>
      </c>
      <c r="D206" s="21"/>
      <c r="E206" s="21"/>
      <c r="F206" s="32">
        <f t="shared" si="15"/>
        <v>0</v>
      </c>
      <c r="G206" s="30"/>
      <c r="H206" s="30">
        <f t="shared" si="16"/>
        <v>0</v>
      </c>
      <c r="W206" s="120"/>
      <c r="X206" s="123"/>
      <c r="Y206" s="123"/>
      <c r="Z206" s="123"/>
    </row>
    <row r="207" spans="1:26" ht="25.5" x14ac:dyDescent="0.2">
      <c r="A207" s="13" t="s">
        <v>101</v>
      </c>
      <c r="B207" s="74"/>
      <c r="C207" s="29">
        <f>'Funding Process Tracking'!AC211</f>
        <v>0</v>
      </c>
      <c r="D207" s="21">
        <f>C207*0.2</f>
        <v>0</v>
      </c>
      <c r="E207" s="21"/>
      <c r="F207" s="32">
        <f t="shared" si="15"/>
        <v>0</v>
      </c>
      <c r="G207" s="30"/>
      <c r="H207" s="30">
        <f t="shared" si="16"/>
        <v>0</v>
      </c>
      <c r="I207" s="8"/>
      <c r="W207" s="120"/>
      <c r="X207" s="123"/>
      <c r="Y207" s="123"/>
      <c r="Z207" s="123"/>
    </row>
    <row r="208" spans="1:26" ht="38.25" x14ac:dyDescent="0.2">
      <c r="A208" s="13" t="s">
        <v>103</v>
      </c>
      <c r="B208" s="74"/>
      <c r="C208" s="29">
        <f>'Funding Process Tracking'!AC212</f>
        <v>0</v>
      </c>
      <c r="D208" s="21"/>
      <c r="E208" s="21"/>
      <c r="F208" s="32">
        <f t="shared" si="15"/>
        <v>0</v>
      </c>
      <c r="G208" s="30">
        <v>0</v>
      </c>
      <c r="H208" s="30">
        <f t="shared" si="16"/>
        <v>0</v>
      </c>
      <c r="W208" s="120"/>
      <c r="X208" s="123"/>
      <c r="Y208" s="123"/>
      <c r="Z208" s="123"/>
    </row>
    <row r="209" spans="1:26" ht="25.5" x14ac:dyDescent="0.2">
      <c r="A209" s="12" t="s">
        <v>83</v>
      </c>
      <c r="B209" s="74"/>
      <c r="C209" s="29">
        <f>'Funding Process Tracking'!AC213</f>
        <v>0</v>
      </c>
      <c r="D209" s="21"/>
      <c r="E209" s="21"/>
      <c r="F209" s="32">
        <f t="shared" si="15"/>
        <v>0</v>
      </c>
      <c r="G209" s="30"/>
      <c r="H209" s="30">
        <f t="shared" si="16"/>
        <v>0</v>
      </c>
      <c r="W209" s="120"/>
      <c r="X209" s="123"/>
      <c r="Y209" s="123"/>
      <c r="Z209" s="123"/>
    </row>
    <row r="210" spans="1:26" ht="25.5" x14ac:dyDescent="0.2">
      <c r="A210" s="12" t="s">
        <v>84</v>
      </c>
      <c r="B210" s="74"/>
      <c r="C210" s="29">
        <f>'Funding Process Tracking'!AC214</f>
        <v>0</v>
      </c>
      <c r="D210" s="21"/>
      <c r="E210" s="21"/>
      <c r="F210" s="32">
        <f t="shared" si="15"/>
        <v>0</v>
      </c>
      <c r="G210" s="30"/>
      <c r="H210" s="30">
        <f t="shared" si="16"/>
        <v>0</v>
      </c>
      <c r="W210" s="120"/>
      <c r="X210" s="123"/>
      <c r="Y210" s="123"/>
      <c r="Z210" s="123"/>
    </row>
    <row r="211" spans="1:26" ht="25.5" x14ac:dyDescent="0.2">
      <c r="A211" s="24" t="s">
        <v>194</v>
      </c>
      <c r="B211" s="74"/>
      <c r="C211" s="29">
        <f>'Funding Process Tracking'!AC215</f>
        <v>0</v>
      </c>
      <c r="D211" s="21"/>
      <c r="E211" s="21"/>
      <c r="F211" s="32">
        <f t="shared" si="15"/>
        <v>0</v>
      </c>
      <c r="G211" s="30"/>
      <c r="H211" s="30">
        <f t="shared" si="16"/>
        <v>0</v>
      </c>
      <c r="W211" s="120"/>
      <c r="X211" s="123"/>
      <c r="Y211" s="123"/>
      <c r="Z211" s="123"/>
    </row>
    <row r="212" spans="1:26" x14ac:dyDescent="0.2">
      <c r="A212" s="13" t="s">
        <v>139</v>
      </c>
      <c r="B212" s="74"/>
      <c r="C212" s="29">
        <f>'Funding Process Tracking'!AC216</f>
        <v>0</v>
      </c>
      <c r="D212" s="21"/>
      <c r="E212" s="21"/>
      <c r="F212" s="32">
        <f t="shared" si="15"/>
        <v>0</v>
      </c>
      <c r="G212" s="30">
        <v>0</v>
      </c>
      <c r="H212" s="30">
        <f t="shared" si="16"/>
        <v>0</v>
      </c>
      <c r="W212" s="120"/>
      <c r="X212" s="123"/>
      <c r="Y212" s="123"/>
      <c r="Z212" s="123"/>
    </row>
    <row r="213" spans="1:26" x14ac:dyDescent="0.2">
      <c r="A213" s="24" t="s">
        <v>85</v>
      </c>
      <c r="B213" s="74"/>
      <c r="C213" s="29">
        <f>'Funding Process Tracking'!AC217</f>
        <v>0</v>
      </c>
      <c r="D213" s="21"/>
      <c r="E213" s="21"/>
      <c r="F213" s="32">
        <f t="shared" si="15"/>
        <v>0</v>
      </c>
      <c r="G213" s="30"/>
      <c r="H213" s="30">
        <f t="shared" si="16"/>
        <v>0</v>
      </c>
      <c r="W213" s="120"/>
      <c r="X213" s="123"/>
      <c r="Y213" s="123"/>
      <c r="Z213" s="123"/>
    </row>
    <row r="214" spans="1:26" ht="38.25" x14ac:dyDescent="0.2">
      <c r="A214" s="24" t="s">
        <v>204</v>
      </c>
      <c r="B214" s="74"/>
      <c r="C214" s="29">
        <f>'Funding Process Tracking'!AC218</f>
        <v>0</v>
      </c>
      <c r="D214" s="21"/>
      <c r="E214" s="21"/>
      <c r="F214" s="32">
        <f t="shared" si="15"/>
        <v>0</v>
      </c>
      <c r="G214" s="30"/>
      <c r="H214" s="30">
        <f t="shared" si="16"/>
        <v>0</v>
      </c>
      <c r="W214" s="120"/>
      <c r="X214" s="123"/>
      <c r="Y214" s="123"/>
      <c r="Z214" s="123"/>
    </row>
    <row r="215" spans="1:26" ht="25.5" x14ac:dyDescent="0.2">
      <c r="A215" s="24" t="s">
        <v>124</v>
      </c>
      <c r="B215" s="74"/>
      <c r="C215" s="29">
        <f>'Funding Process Tracking'!AC219</f>
        <v>0</v>
      </c>
      <c r="D215" s="21"/>
      <c r="E215" s="21"/>
      <c r="F215" s="32">
        <f t="shared" si="15"/>
        <v>0</v>
      </c>
      <c r="G215" s="30"/>
      <c r="H215" s="30">
        <f t="shared" si="16"/>
        <v>0</v>
      </c>
      <c r="W215" s="120"/>
      <c r="X215" s="123"/>
      <c r="Y215" s="123"/>
      <c r="Z215" s="123"/>
    </row>
    <row r="216" spans="1:26" ht="38.25" x14ac:dyDescent="0.2">
      <c r="A216" s="12" t="s">
        <v>86</v>
      </c>
      <c r="B216" s="74"/>
      <c r="C216" s="29">
        <f>'Funding Process Tracking'!AC220</f>
        <v>0</v>
      </c>
      <c r="D216" s="21"/>
      <c r="E216" s="21"/>
      <c r="F216" s="32">
        <f t="shared" si="15"/>
        <v>0</v>
      </c>
      <c r="G216" s="30"/>
      <c r="H216" s="30">
        <f t="shared" si="16"/>
        <v>0</v>
      </c>
      <c r="W216" s="120"/>
      <c r="X216" s="123"/>
      <c r="Y216" s="123"/>
      <c r="Z216" s="123"/>
    </row>
    <row r="217" spans="1:26" ht="25.5" x14ac:dyDescent="0.2">
      <c r="A217" s="24" t="s">
        <v>261</v>
      </c>
      <c r="B217" s="74"/>
      <c r="C217" s="29">
        <f>'Funding Process Tracking'!AC221</f>
        <v>0</v>
      </c>
      <c r="D217" s="21"/>
      <c r="E217" s="21"/>
      <c r="F217" s="32">
        <f t="shared" si="15"/>
        <v>0</v>
      </c>
      <c r="G217" s="30"/>
      <c r="H217" s="30">
        <f t="shared" si="16"/>
        <v>0</v>
      </c>
      <c r="W217" s="120"/>
      <c r="X217" s="123"/>
      <c r="Y217" s="123"/>
      <c r="Z217" s="123"/>
    </row>
    <row r="218" spans="1:26" ht="25.5" x14ac:dyDescent="0.2">
      <c r="A218" s="12" t="s">
        <v>87</v>
      </c>
      <c r="B218" s="74"/>
      <c r="C218" s="29">
        <f>'Funding Process Tracking'!AC222</f>
        <v>0</v>
      </c>
      <c r="D218" s="21"/>
      <c r="E218" s="21"/>
      <c r="F218" s="32">
        <f t="shared" si="15"/>
        <v>0</v>
      </c>
      <c r="G218" s="30"/>
      <c r="H218" s="30">
        <f t="shared" si="16"/>
        <v>0</v>
      </c>
      <c r="W218" s="120"/>
      <c r="X218" s="123"/>
      <c r="Y218" s="123"/>
      <c r="Z218" s="123"/>
    </row>
    <row r="219" spans="1:26" ht="38.25" x14ac:dyDescent="0.2">
      <c r="A219" s="12" t="s">
        <v>88</v>
      </c>
      <c r="B219" s="74"/>
      <c r="C219" s="29">
        <f>'Funding Process Tracking'!AC223</f>
        <v>0</v>
      </c>
      <c r="D219" s="21"/>
      <c r="E219" s="21"/>
      <c r="F219" s="32">
        <f t="shared" si="15"/>
        <v>0</v>
      </c>
      <c r="G219" s="30"/>
      <c r="H219" s="30">
        <f t="shared" si="16"/>
        <v>0</v>
      </c>
      <c r="W219" s="120"/>
      <c r="X219" s="123"/>
      <c r="Y219" s="123"/>
      <c r="Z219" s="123"/>
    </row>
    <row r="220" spans="1:26" ht="25.5" x14ac:dyDescent="0.2">
      <c r="A220" s="12" t="s">
        <v>89</v>
      </c>
      <c r="B220" s="74"/>
      <c r="C220" s="29">
        <f>'Funding Process Tracking'!AC224</f>
        <v>0</v>
      </c>
      <c r="D220" s="21"/>
      <c r="E220" s="21"/>
      <c r="F220" s="32">
        <f t="shared" si="15"/>
        <v>0</v>
      </c>
      <c r="G220" s="30"/>
      <c r="H220" s="30">
        <f t="shared" si="16"/>
        <v>0</v>
      </c>
      <c r="W220" s="120"/>
      <c r="X220" s="123"/>
      <c r="Y220" s="123"/>
      <c r="Z220" s="123"/>
    </row>
    <row r="221" spans="1:26" ht="51" x14ac:dyDescent="0.2">
      <c r="A221" s="12" t="s">
        <v>90</v>
      </c>
      <c r="B221" s="74"/>
      <c r="C221" s="29">
        <f>'Funding Process Tracking'!AC225</f>
        <v>0</v>
      </c>
      <c r="D221" s="21"/>
      <c r="E221" s="21"/>
      <c r="F221" s="32">
        <f t="shared" si="15"/>
        <v>0</v>
      </c>
      <c r="G221" s="30"/>
      <c r="H221" s="30">
        <f t="shared" si="16"/>
        <v>0</v>
      </c>
      <c r="W221" s="120"/>
      <c r="X221" s="123"/>
      <c r="Y221" s="123"/>
      <c r="Z221" s="123"/>
    </row>
    <row r="222" spans="1:26" ht="25.5" x14ac:dyDescent="0.2">
      <c r="A222" s="12" t="s">
        <v>91</v>
      </c>
      <c r="B222" s="74"/>
      <c r="C222" s="29">
        <f>'Funding Process Tracking'!AC226</f>
        <v>0</v>
      </c>
      <c r="D222" s="21"/>
      <c r="E222" s="21"/>
      <c r="F222" s="32">
        <f t="shared" si="15"/>
        <v>0</v>
      </c>
      <c r="G222" s="30"/>
      <c r="H222" s="30">
        <f t="shared" si="16"/>
        <v>0</v>
      </c>
      <c r="W222" s="120"/>
      <c r="X222" s="123"/>
      <c r="Y222" s="123"/>
      <c r="Z222" s="123"/>
    </row>
    <row r="223" spans="1:26" ht="25.5" x14ac:dyDescent="0.2">
      <c r="A223" s="13" t="s">
        <v>104</v>
      </c>
      <c r="B223" s="74"/>
      <c r="C223" s="29">
        <f>'Funding Process Tracking'!AC227</f>
        <v>0</v>
      </c>
      <c r="D223" s="21"/>
      <c r="E223" s="21"/>
      <c r="F223" s="32">
        <f t="shared" si="15"/>
        <v>0</v>
      </c>
      <c r="G223" s="30"/>
      <c r="H223" s="30">
        <f t="shared" si="16"/>
        <v>0</v>
      </c>
      <c r="W223" s="120"/>
      <c r="X223" s="123"/>
      <c r="Y223" s="123"/>
      <c r="Z223" s="123"/>
    </row>
    <row r="224" spans="1:26" ht="25.5" x14ac:dyDescent="0.2">
      <c r="A224" s="24" t="s">
        <v>140</v>
      </c>
      <c r="B224" s="74"/>
      <c r="C224" s="29">
        <f>'Funding Process Tracking'!AC228</f>
        <v>0</v>
      </c>
      <c r="D224" s="21"/>
      <c r="E224" s="21"/>
      <c r="F224" s="32">
        <f t="shared" si="15"/>
        <v>0</v>
      </c>
      <c r="G224" s="30"/>
      <c r="H224" s="30">
        <f t="shared" si="16"/>
        <v>0</v>
      </c>
      <c r="W224" s="120"/>
      <c r="X224" s="123"/>
      <c r="Y224" s="123"/>
      <c r="Z224" s="123"/>
    </row>
    <row r="225" spans="1:26" ht="25.5" x14ac:dyDescent="0.2">
      <c r="A225" s="12" t="s">
        <v>92</v>
      </c>
      <c r="B225" s="74"/>
      <c r="C225" s="29">
        <f>'Funding Process Tracking'!AC229</f>
        <v>0</v>
      </c>
      <c r="D225" s="20"/>
      <c r="E225" s="21"/>
      <c r="F225" s="32">
        <f t="shared" si="15"/>
        <v>0</v>
      </c>
      <c r="G225" s="30"/>
      <c r="H225" s="30">
        <f t="shared" si="16"/>
        <v>0</v>
      </c>
      <c r="I225" s="8"/>
      <c r="W225" s="120"/>
      <c r="X225" s="123"/>
      <c r="Y225" s="123"/>
      <c r="Z225" s="123"/>
    </row>
    <row r="226" spans="1:26" x14ac:dyDescent="0.2">
      <c r="A226" s="12" t="s">
        <v>93</v>
      </c>
      <c r="B226" s="74"/>
      <c r="C226" s="29">
        <f>'Funding Process Tracking'!AC230</f>
        <v>0</v>
      </c>
      <c r="D226" s="20"/>
      <c r="E226" s="21"/>
      <c r="F226" s="32">
        <f t="shared" si="15"/>
        <v>0</v>
      </c>
      <c r="G226" s="30"/>
      <c r="H226" s="30">
        <f t="shared" si="16"/>
        <v>0</v>
      </c>
      <c r="I226" s="8"/>
      <c r="W226" s="120"/>
      <c r="X226" s="123"/>
      <c r="Y226" s="123"/>
      <c r="Z226" s="123"/>
    </row>
    <row r="227" spans="1:26" ht="38.25" x14ac:dyDescent="0.2">
      <c r="A227" s="12" t="s">
        <v>94</v>
      </c>
      <c r="B227" s="74"/>
      <c r="C227" s="29">
        <f>'Funding Process Tracking'!AC231</f>
        <v>0</v>
      </c>
      <c r="D227" s="20"/>
      <c r="E227" s="21"/>
      <c r="F227" s="32">
        <f t="shared" si="15"/>
        <v>0</v>
      </c>
      <c r="G227" s="30"/>
      <c r="H227" s="30">
        <f t="shared" si="16"/>
        <v>0</v>
      </c>
      <c r="I227" s="8"/>
      <c r="W227" s="120"/>
      <c r="X227" s="123"/>
      <c r="Y227" s="123"/>
      <c r="Z227" s="123"/>
    </row>
    <row r="228" spans="1:26" ht="38.25" x14ac:dyDescent="0.2">
      <c r="A228" s="12" t="s">
        <v>95</v>
      </c>
      <c r="B228" s="74"/>
      <c r="C228" s="29">
        <f>'Funding Process Tracking'!AC232</f>
        <v>0</v>
      </c>
      <c r="D228" s="20"/>
      <c r="E228" s="21"/>
      <c r="F228" s="32">
        <f t="shared" si="15"/>
        <v>0</v>
      </c>
      <c r="G228" s="30"/>
      <c r="H228" s="30">
        <f t="shared" si="16"/>
        <v>0</v>
      </c>
      <c r="I228" s="8"/>
      <c r="W228" s="120"/>
      <c r="X228" s="123"/>
      <c r="Y228" s="123"/>
      <c r="Z228" s="123"/>
    </row>
    <row r="229" spans="1:26" ht="25.5" x14ac:dyDescent="0.2">
      <c r="A229" s="12" t="s">
        <v>96</v>
      </c>
      <c r="B229" s="74"/>
      <c r="C229" s="29">
        <f>'Funding Process Tracking'!AC233</f>
        <v>0</v>
      </c>
      <c r="D229" s="21"/>
      <c r="E229" s="21"/>
      <c r="F229" s="32">
        <f t="shared" si="15"/>
        <v>0</v>
      </c>
      <c r="G229" s="30"/>
      <c r="H229" s="30">
        <f t="shared" si="16"/>
        <v>0</v>
      </c>
      <c r="W229" s="120"/>
      <c r="X229" s="123"/>
      <c r="Y229" s="123"/>
      <c r="Z229" s="123"/>
    </row>
    <row r="230" spans="1:26" x14ac:dyDescent="0.2">
      <c r="A230" s="11" t="s">
        <v>109</v>
      </c>
      <c r="B230" s="74"/>
      <c r="C230" s="29">
        <f>'Funding Process Tracking'!AC234</f>
        <v>0</v>
      </c>
      <c r="D230" s="21"/>
      <c r="E230" s="21"/>
      <c r="F230" s="32">
        <f t="shared" si="15"/>
        <v>0</v>
      </c>
      <c r="G230" s="30"/>
      <c r="H230" s="30">
        <f t="shared" si="16"/>
        <v>0</v>
      </c>
      <c r="W230" s="120"/>
      <c r="X230" s="123"/>
      <c r="Y230" s="123"/>
      <c r="Z230" s="123"/>
    </row>
    <row r="231" spans="1:26" x14ac:dyDescent="0.2">
      <c r="A231" s="24" t="s">
        <v>164</v>
      </c>
      <c r="B231" s="74"/>
      <c r="C231" s="29">
        <f>'Funding Process Tracking'!AC235</f>
        <v>0</v>
      </c>
      <c r="D231" s="21"/>
      <c r="E231" s="21"/>
      <c r="F231" s="32">
        <f t="shared" si="15"/>
        <v>0</v>
      </c>
      <c r="G231" s="30"/>
      <c r="H231" s="30">
        <f t="shared" si="16"/>
        <v>0</v>
      </c>
      <c r="W231" s="120"/>
      <c r="X231" s="123"/>
      <c r="Y231" s="123"/>
      <c r="Z231" s="123"/>
    </row>
    <row r="232" spans="1:26" s="44" customFormat="1" ht="15.75" x14ac:dyDescent="0.2">
      <c r="A232" s="42" t="s">
        <v>147</v>
      </c>
      <c r="B232" s="75"/>
      <c r="C232" s="52">
        <f t="shared" ref="C232:H232" si="17">SUM(C201:C231)</f>
        <v>0</v>
      </c>
      <c r="D232" s="53">
        <f t="shared" si="17"/>
        <v>0</v>
      </c>
      <c r="E232" s="53">
        <f t="shared" si="17"/>
        <v>0</v>
      </c>
      <c r="F232" s="54">
        <f t="shared" si="17"/>
        <v>0</v>
      </c>
      <c r="G232" s="51">
        <f t="shared" si="17"/>
        <v>0</v>
      </c>
      <c r="H232" s="41">
        <f t="shared" si="17"/>
        <v>0</v>
      </c>
      <c r="I232" s="77"/>
      <c r="J232" s="77"/>
      <c r="W232" s="120"/>
      <c r="X232" s="123"/>
      <c r="Y232" s="123"/>
      <c r="Z232" s="123"/>
    </row>
    <row r="233" spans="1:26" x14ac:dyDescent="0.2">
      <c r="A233" s="45"/>
      <c r="W233" s="120"/>
      <c r="X233" s="123"/>
      <c r="Y233" s="123"/>
      <c r="Z233" s="123"/>
    </row>
    <row r="234" spans="1:26" x14ac:dyDescent="0.2">
      <c r="A234" s="46"/>
      <c r="W234" s="120"/>
      <c r="X234" s="123"/>
      <c r="Y234" s="123"/>
      <c r="Z234" s="123"/>
    </row>
    <row r="235" spans="1:26" x14ac:dyDescent="0.2">
      <c r="A235" s="45"/>
      <c r="W235" s="120"/>
      <c r="X235" s="123"/>
      <c r="Y235" s="123"/>
      <c r="Z235" s="123"/>
    </row>
    <row r="236" spans="1:26" x14ac:dyDescent="0.2">
      <c r="A236" s="45"/>
    </row>
    <row r="237" spans="1:26" x14ac:dyDescent="0.2">
      <c r="A237" s="45"/>
    </row>
    <row r="238" spans="1:26" x14ac:dyDescent="0.2">
      <c r="A238" s="46"/>
    </row>
    <row r="239" spans="1:26" x14ac:dyDescent="0.2">
      <c r="A239" s="46"/>
    </row>
    <row r="240" spans="1:26" x14ac:dyDescent="0.2">
      <c r="A240" s="45"/>
    </row>
    <row r="241" spans="1:1" x14ac:dyDescent="0.2">
      <c r="A241" s="43"/>
    </row>
    <row r="242" spans="1:1" x14ac:dyDescent="0.2">
      <c r="A242" s="45"/>
    </row>
    <row r="243" spans="1:1" x14ac:dyDescent="0.2">
      <c r="A243" s="45"/>
    </row>
    <row r="244" spans="1:1" x14ac:dyDescent="0.2">
      <c r="A244" s="45"/>
    </row>
    <row r="245" spans="1:1" x14ac:dyDescent="0.2">
      <c r="A245" s="45"/>
    </row>
    <row r="246" spans="1:1" x14ac:dyDescent="0.2">
      <c r="A246" s="45"/>
    </row>
    <row r="247" spans="1:1" x14ac:dyDescent="0.2">
      <c r="A247" s="46"/>
    </row>
    <row r="248" spans="1:1" x14ac:dyDescent="0.2">
      <c r="A248" s="45"/>
    </row>
    <row r="249" spans="1:1" x14ac:dyDescent="0.2">
      <c r="A249" s="45"/>
    </row>
    <row r="250" spans="1:1" x14ac:dyDescent="0.2">
      <c r="A250" s="45"/>
    </row>
    <row r="251" spans="1:1" x14ac:dyDescent="0.2">
      <c r="A251" s="45"/>
    </row>
    <row r="252" spans="1:1" x14ac:dyDescent="0.2">
      <c r="A252" s="46"/>
    </row>
    <row r="253" spans="1:1" x14ac:dyDescent="0.2">
      <c r="A253" s="45"/>
    </row>
    <row r="254" spans="1:1" x14ac:dyDescent="0.2">
      <c r="A254" s="45"/>
    </row>
    <row r="255" spans="1:1" x14ac:dyDescent="0.2">
      <c r="A255" s="45"/>
    </row>
    <row r="256" spans="1:1" x14ac:dyDescent="0.2">
      <c r="A256" s="43"/>
    </row>
    <row r="257" spans="1:1" x14ac:dyDescent="0.2">
      <c r="A257" s="45"/>
    </row>
    <row r="258" spans="1:1" x14ac:dyDescent="0.2">
      <c r="A258" s="45"/>
    </row>
    <row r="259" spans="1:1" x14ac:dyDescent="0.2">
      <c r="A259" s="45"/>
    </row>
    <row r="260" spans="1:1" x14ac:dyDescent="0.2">
      <c r="A260" s="45"/>
    </row>
    <row r="261" spans="1:1" x14ac:dyDescent="0.2">
      <c r="A261" s="45"/>
    </row>
    <row r="262" spans="1:1" x14ac:dyDescent="0.2">
      <c r="A262" s="45"/>
    </row>
    <row r="263" spans="1:1" x14ac:dyDescent="0.2">
      <c r="A263" s="45"/>
    </row>
    <row r="264" spans="1:1" x14ac:dyDescent="0.2">
      <c r="A264" s="45"/>
    </row>
    <row r="265" spans="1:1" x14ac:dyDescent="0.2">
      <c r="A265" s="45"/>
    </row>
    <row r="266" spans="1:1" x14ac:dyDescent="0.2">
      <c r="A266" s="43"/>
    </row>
    <row r="267" spans="1:1" x14ac:dyDescent="0.2">
      <c r="A267" s="45"/>
    </row>
    <row r="268" spans="1:1" x14ac:dyDescent="0.2">
      <c r="A268" s="45"/>
    </row>
    <row r="269" spans="1:1" x14ac:dyDescent="0.2">
      <c r="A269" s="45"/>
    </row>
    <row r="270" spans="1:1" x14ac:dyDescent="0.2">
      <c r="A270" s="45"/>
    </row>
    <row r="271" spans="1:1" x14ac:dyDescent="0.2">
      <c r="A271" s="45"/>
    </row>
    <row r="272" spans="1:1" x14ac:dyDescent="0.2">
      <c r="A272" s="45"/>
    </row>
    <row r="273" spans="1:1" x14ac:dyDescent="0.2">
      <c r="A273" s="43"/>
    </row>
    <row r="274" spans="1:1" x14ac:dyDescent="0.2">
      <c r="A274" s="43"/>
    </row>
    <row r="275" spans="1:1" x14ac:dyDescent="0.2">
      <c r="A275" s="45"/>
    </row>
    <row r="276" spans="1:1" x14ac:dyDescent="0.2">
      <c r="A276" s="45"/>
    </row>
    <row r="277" spans="1:1" x14ac:dyDescent="0.2">
      <c r="A277" s="43"/>
    </row>
    <row r="278" spans="1:1" x14ac:dyDescent="0.2">
      <c r="A278" s="45"/>
    </row>
    <row r="279" spans="1:1" x14ac:dyDescent="0.2">
      <c r="A279" s="45"/>
    </row>
    <row r="280" spans="1:1" x14ac:dyDescent="0.2">
      <c r="A280" s="45"/>
    </row>
    <row r="281" spans="1:1" x14ac:dyDescent="0.2">
      <c r="A281" s="45"/>
    </row>
    <row r="282" spans="1:1" x14ac:dyDescent="0.2">
      <c r="A282" s="45"/>
    </row>
    <row r="283" spans="1:1" x14ac:dyDescent="0.2">
      <c r="A283" s="45"/>
    </row>
    <row r="284" spans="1:1" x14ac:dyDescent="0.2">
      <c r="A284" s="45"/>
    </row>
    <row r="285" spans="1:1" x14ac:dyDescent="0.2">
      <c r="A285" s="45"/>
    </row>
    <row r="286" spans="1:1" x14ac:dyDescent="0.2">
      <c r="A286" s="45"/>
    </row>
    <row r="287" spans="1:1" x14ac:dyDescent="0.2">
      <c r="A287" s="45"/>
    </row>
    <row r="288" spans="1:1" x14ac:dyDescent="0.2">
      <c r="A288" s="45"/>
    </row>
    <row r="289" spans="1:1" x14ac:dyDescent="0.2">
      <c r="A289" s="46"/>
    </row>
    <row r="290" spans="1:1" x14ac:dyDescent="0.2">
      <c r="A290" s="45"/>
    </row>
    <row r="291" spans="1:1" ht="18" x14ac:dyDescent="0.2">
      <c r="A291" s="47"/>
    </row>
    <row r="292" spans="1:1" ht="23.25" x14ac:dyDescent="0.2">
      <c r="A292" s="48"/>
    </row>
    <row r="293" spans="1:1" x14ac:dyDescent="0.2">
      <c r="A293" s="45"/>
    </row>
    <row r="294" spans="1:1" x14ac:dyDescent="0.2">
      <c r="A294" s="45"/>
    </row>
    <row r="295" spans="1:1" x14ac:dyDescent="0.2">
      <c r="A295" s="45"/>
    </row>
    <row r="296" spans="1:1" x14ac:dyDescent="0.2">
      <c r="A296" s="45"/>
    </row>
    <row r="297" spans="1:1" x14ac:dyDescent="0.2">
      <c r="A297" s="45"/>
    </row>
    <row r="298" spans="1:1" x14ac:dyDescent="0.2">
      <c r="A298" s="49"/>
    </row>
    <row r="299" spans="1:1" x14ac:dyDescent="0.2">
      <c r="A299" s="49"/>
    </row>
    <row r="300" spans="1:1" x14ac:dyDescent="0.2">
      <c r="A300" s="45"/>
    </row>
    <row r="301" spans="1:1" x14ac:dyDescent="0.2">
      <c r="A301" s="45"/>
    </row>
    <row r="302" spans="1:1" x14ac:dyDescent="0.2">
      <c r="A302" s="49"/>
    </row>
    <row r="303" spans="1:1" x14ac:dyDescent="0.2">
      <c r="A303" s="45"/>
    </row>
    <row r="304" spans="1:1" x14ac:dyDescent="0.2">
      <c r="A304" s="46"/>
    </row>
    <row r="305" spans="1:1" x14ac:dyDescent="0.2">
      <c r="A305" s="45"/>
    </row>
    <row r="306" spans="1:1" x14ac:dyDescent="0.2">
      <c r="A306" s="46"/>
    </row>
    <row r="307" spans="1:1" x14ac:dyDescent="0.2">
      <c r="A307" s="45"/>
    </row>
    <row r="308" spans="1:1" x14ac:dyDescent="0.2">
      <c r="A308" s="45"/>
    </row>
    <row r="309" spans="1:1" x14ac:dyDescent="0.2">
      <c r="A309" s="45"/>
    </row>
    <row r="310" spans="1:1" x14ac:dyDescent="0.2">
      <c r="A310" s="45"/>
    </row>
    <row r="311" spans="1:1" x14ac:dyDescent="0.2">
      <c r="A311" s="45"/>
    </row>
    <row r="312" spans="1:1" x14ac:dyDescent="0.2">
      <c r="A312" s="49"/>
    </row>
    <row r="313" spans="1:1" x14ac:dyDescent="0.2">
      <c r="A313" s="45"/>
    </row>
    <row r="314" spans="1:1" x14ac:dyDescent="0.2">
      <c r="A314" s="45"/>
    </row>
    <row r="315" spans="1:1" x14ac:dyDescent="0.2">
      <c r="A315" s="45"/>
    </row>
    <row r="316" spans="1:1" x14ac:dyDescent="0.2">
      <c r="A316" s="45"/>
    </row>
    <row r="317" spans="1:1" x14ac:dyDescent="0.2">
      <c r="A317" s="45"/>
    </row>
    <row r="318" spans="1:1" x14ac:dyDescent="0.2">
      <c r="A318" s="45"/>
    </row>
    <row r="319" spans="1:1" x14ac:dyDescent="0.2">
      <c r="A319" s="45"/>
    </row>
    <row r="320" spans="1:1" ht="20.25" x14ac:dyDescent="0.2">
      <c r="A320" s="50"/>
    </row>
    <row r="321" spans="1:1" x14ac:dyDescent="0.2">
      <c r="A321" s="17"/>
    </row>
    <row r="322" spans="1:1" x14ac:dyDescent="0.2">
      <c r="A322" s="17"/>
    </row>
    <row r="323" spans="1:1" x14ac:dyDescent="0.2">
      <c r="A323" s="49"/>
    </row>
    <row r="324" spans="1:1" x14ac:dyDescent="0.2">
      <c r="A324" s="49"/>
    </row>
    <row r="325" spans="1:1" x14ac:dyDescent="0.2">
      <c r="A325" s="49"/>
    </row>
    <row r="326" spans="1:1" x14ac:dyDescent="0.2">
      <c r="A326" s="49"/>
    </row>
    <row r="327" spans="1:1" x14ac:dyDescent="0.2">
      <c r="A327" s="49"/>
    </row>
    <row r="328" spans="1:1" x14ac:dyDescent="0.2">
      <c r="A328" s="49"/>
    </row>
    <row r="329" spans="1:1" x14ac:dyDescent="0.2">
      <c r="A329" s="49"/>
    </row>
    <row r="330" spans="1:1" x14ac:dyDescent="0.2">
      <c r="A330" s="49"/>
    </row>
    <row r="331" spans="1:1" x14ac:dyDescent="0.2">
      <c r="A331" s="49"/>
    </row>
    <row r="332" spans="1:1" x14ac:dyDescent="0.2">
      <c r="A332" s="49"/>
    </row>
    <row r="333" spans="1:1" x14ac:dyDescent="0.2">
      <c r="A333" s="49"/>
    </row>
    <row r="334" spans="1:1" x14ac:dyDescent="0.2">
      <c r="A334" s="49"/>
    </row>
    <row r="335" spans="1:1" x14ac:dyDescent="0.2">
      <c r="A335" s="49"/>
    </row>
    <row r="336" spans="1:1" x14ac:dyDescent="0.2">
      <c r="A336" s="49"/>
    </row>
    <row r="337" spans="1:1" x14ac:dyDescent="0.2">
      <c r="A337" s="49"/>
    </row>
    <row r="338" spans="1:1" x14ac:dyDescent="0.2">
      <c r="A338" s="49"/>
    </row>
    <row r="339" spans="1:1" x14ac:dyDescent="0.2">
      <c r="A339" s="49"/>
    </row>
    <row r="340" spans="1:1" x14ac:dyDescent="0.2">
      <c r="A340" s="49"/>
    </row>
    <row r="341" spans="1:1" x14ac:dyDescent="0.2">
      <c r="A341" s="49"/>
    </row>
    <row r="342" spans="1:1" x14ac:dyDescent="0.2">
      <c r="A342" s="49"/>
    </row>
    <row r="343" spans="1:1" x14ac:dyDescent="0.2">
      <c r="A343" s="49"/>
    </row>
    <row r="344" spans="1:1" x14ac:dyDescent="0.2">
      <c r="A344" s="49"/>
    </row>
    <row r="345" spans="1:1" x14ac:dyDescent="0.2">
      <c r="A345" s="49"/>
    </row>
    <row r="346" spans="1:1" x14ac:dyDescent="0.2">
      <c r="A346" s="49"/>
    </row>
    <row r="347" spans="1:1" x14ac:dyDescent="0.2">
      <c r="A347" s="49"/>
    </row>
    <row r="348" spans="1:1" x14ac:dyDescent="0.2">
      <c r="A348" s="49"/>
    </row>
    <row r="349" spans="1:1" x14ac:dyDescent="0.2">
      <c r="A349" s="49"/>
    </row>
    <row r="350" spans="1:1" x14ac:dyDescent="0.2">
      <c r="A350" s="49"/>
    </row>
    <row r="351" spans="1:1" x14ac:dyDescent="0.2">
      <c r="A351" s="49"/>
    </row>
    <row r="352" spans="1:1" x14ac:dyDescent="0.2">
      <c r="A352" s="49"/>
    </row>
    <row r="353" spans="1:1" x14ac:dyDescent="0.2">
      <c r="A353" s="49"/>
    </row>
    <row r="354" spans="1:1" x14ac:dyDescent="0.2">
      <c r="A354" s="49"/>
    </row>
    <row r="355" spans="1:1" x14ac:dyDescent="0.2">
      <c r="A355" s="49"/>
    </row>
    <row r="356" spans="1:1" x14ac:dyDescent="0.2">
      <c r="A356" s="49"/>
    </row>
    <row r="357" spans="1:1" x14ac:dyDescent="0.2">
      <c r="A357" s="49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  <row r="381" spans="1:1" x14ac:dyDescent="0.2">
      <c r="A381" s="15"/>
    </row>
    <row r="382" spans="1:1" x14ac:dyDescent="0.2">
      <c r="A382" s="15"/>
    </row>
    <row r="383" spans="1:1" x14ac:dyDescent="0.2">
      <c r="A383" s="15"/>
    </row>
    <row r="384" spans="1:1" x14ac:dyDescent="0.2">
      <c r="A384" s="15"/>
    </row>
    <row r="385" spans="1:1" x14ac:dyDescent="0.2">
      <c r="A385" s="15"/>
    </row>
    <row r="386" spans="1:1" x14ac:dyDescent="0.2">
      <c r="A386" s="15"/>
    </row>
    <row r="387" spans="1:1" x14ac:dyDescent="0.2">
      <c r="A387" s="15"/>
    </row>
    <row r="388" spans="1:1" x14ac:dyDescent="0.2">
      <c r="A388" s="15"/>
    </row>
    <row r="389" spans="1:1" x14ac:dyDescent="0.2">
      <c r="A389" s="15"/>
    </row>
    <row r="390" spans="1:1" x14ac:dyDescent="0.2">
      <c r="A390" s="15"/>
    </row>
    <row r="391" spans="1:1" x14ac:dyDescent="0.2">
      <c r="A391" s="15"/>
    </row>
    <row r="392" spans="1:1" x14ac:dyDescent="0.2">
      <c r="A392" s="15"/>
    </row>
    <row r="393" spans="1:1" x14ac:dyDescent="0.2">
      <c r="A393" s="15"/>
    </row>
    <row r="394" spans="1:1" x14ac:dyDescent="0.2">
      <c r="A394" s="15"/>
    </row>
    <row r="395" spans="1:1" x14ac:dyDescent="0.2">
      <c r="A395" s="15"/>
    </row>
    <row r="396" spans="1:1" x14ac:dyDescent="0.2">
      <c r="A396" s="15"/>
    </row>
    <row r="397" spans="1:1" x14ac:dyDescent="0.2">
      <c r="A397" s="15"/>
    </row>
    <row r="398" spans="1:1" x14ac:dyDescent="0.2">
      <c r="A398" s="15"/>
    </row>
    <row r="399" spans="1:1" x14ac:dyDescent="0.2">
      <c r="A399" s="15"/>
    </row>
    <row r="400" spans="1:1" x14ac:dyDescent="0.2">
      <c r="A400" s="15"/>
    </row>
    <row r="401" spans="1:1" x14ac:dyDescent="0.2">
      <c r="A401" s="15"/>
    </row>
    <row r="402" spans="1:1" x14ac:dyDescent="0.2">
      <c r="A402" s="15"/>
    </row>
    <row r="403" spans="1:1" x14ac:dyDescent="0.2">
      <c r="A403" s="15"/>
    </row>
    <row r="404" spans="1:1" x14ac:dyDescent="0.2">
      <c r="A404" s="15"/>
    </row>
    <row r="405" spans="1:1" x14ac:dyDescent="0.2">
      <c r="A405" s="15"/>
    </row>
    <row r="406" spans="1:1" x14ac:dyDescent="0.2">
      <c r="A406" s="15"/>
    </row>
    <row r="407" spans="1:1" x14ac:dyDescent="0.2">
      <c r="A407" s="15"/>
    </row>
    <row r="408" spans="1:1" x14ac:dyDescent="0.2">
      <c r="A408" s="15"/>
    </row>
    <row r="409" spans="1:1" x14ac:dyDescent="0.2">
      <c r="A409" s="15"/>
    </row>
    <row r="410" spans="1:1" x14ac:dyDescent="0.2">
      <c r="A410" s="15"/>
    </row>
    <row r="411" spans="1:1" x14ac:dyDescent="0.2">
      <c r="A411" s="15"/>
    </row>
    <row r="412" spans="1: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5"/>
    </row>
    <row r="418" spans="1:1" x14ac:dyDescent="0.2">
      <c r="A418" s="15"/>
    </row>
    <row r="419" spans="1:1" x14ac:dyDescent="0.2">
      <c r="A419" s="15"/>
    </row>
    <row r="420" spans="1:1" x14ac:dyDescent="0.2">
      <c r="A420" s="15"/>
    </row>
    <row r="421" spans="1:1" x14ac:dyDescent="0.2">
      <c r="A421" s="15"/>
    </row>
    <row r="422" spans="1:1" x14ac:dyDescent="0.2">
      <c r="A422" s="15"/>
    </row>
    <row r="423" spans="1:1" x14ac:dyDescent="0.2">
      <c r="A423" s="15"/>
    </row>
    <row r="424" spans="1:1" x14ac:dyDescent="0.2">
      <c r="A424" s="15"/>
    </row>
    <row r="425" spans="1:1" x14ac:dyDescent="0.2">
      <c r="A425" s="15"/>
    </row>
    <row r="426" spans="1:1" x14ac:dyDescent="0.2">
      <c r="A426" s="15"/>
    </row>
    <row r="427" spans="1:1" x14ac:dyDescent="0.2">
      <c r="A427" s="15"/>
    </row>
    <row r="428" spans="1:1" x14ac:dyDescent="0.2">
      <c r="A428" s="15"/>
    </row>
    <row r="429" spans="1:1" x14ac:dyDescent="0.2">
      <c r="A429" s="15"/>
    </row>
    <row r="430" spans="1:1" x14ac:dyDescent="0.2">
      <c r="A430" s="15"/>
    </row>
    <row r="431" spans="1:1" x14ac:dyDescent="0.2">
      <c r="A431" s="15"/>
    </row>
    <row r="432" spans="1:1" x14ac:dyDescent="0.2">
      <c r="A432" s="15"/>
    </row>
    <row r="433" spans="1:1" x14ac:dyDescent="0.2">
      <c r="A433" s="15"/>
    </row>
    <row r="434" spans="1:1" x14ac:dyDescent="0.2">
      <c r="A434" s="15"/>
    </row>
    <row r="435" spans="1: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x14ac:dyDescent="0.2">
      <c r="A439" s="15"/>
    </row>
    <row r="440" spans="1:1" x14ac:dyDescent="0.2">
      <c r="A440" s="15"/>
    </row>
    <row r="441" spans="1:1" x14ac:dyDescent="0.2">
      <c r="A441" s="15"/>
    </row>
    <row r="442" spans="1:1" x14ac:dyDescent="0.2">
      <c r="A442" s="15"/>
    </row>
    <row r="443" spans="1:1" x14ac:dyDescent="0.2">
      <c r="A443" s="15"/>
    </row>
    <row r="444" spans="1:1" x14ac:dyDescent="0.2">
      <c r="A444" s="15"/>
    </row>
    <row r="445" spans="1:1" x14ac:dyDescent="0.2">
      <c r="A445" s="15"/>
    </row>
    <row r="446" spans="1:1" x14ac:dyDescent="0.2">
      <c r="A446" s="15"/>
    </row>
    <row r="447" spans="1:1" x14ac:dyDescent="0.2">
      <c r="A447" s="15"/>
    </row>
    <row r="448" spans="1:1" x14ac:dyDescent="0.2">
      <c r="A448" s="15"/>
    </row>
    <row r="449" spans="1:1" x14ac:dyDescent="0.2">
      <c r="A449" s="15"/>
    </row>
    <row r="450" spans="1:1" x14ac:dyDescent="0.2">
      <c r="A450" s="15"/>
    </row>
    <row r="451" spans="1:1" x14ac:dyDescent="0.2">
      <c r="A451" s="15"/>
    </row>
    <row r="452" spans="1:1" x14ac:dyDescent="0.2">
      <c r="A452" s="15"/>
    </row>
    <row r="453" spans="1:1" x14ac:dyDescent="0.2">
      <c r="A453" s="15"/>
    </row>
    <row r="454" spans="1:1" x14ac:dyDescent="0.2">
      <c r="A454" s="15"/>
    </row>
    <row r="455" spans="1:1" x14ac:dyDescent="0.2">
      <c r="A455" s="15"/>
    </row>
    <row r="456" spans="1:1" x14ac:dyDescent="0.2">
      <c r="A456" s="15"/>
    </row>
    <row r="457" spans="1:1" x14ac:dyDescent="0.2">
      <c r="A457" s="15"/>
    </row>
    <row r="458" spans="1:1" x14ac:dyDescent="0.2">
      <c r="A458" s="15"/>
    </row>
    <row r="459" spans="1:1" x14ac:dyDescent="0.2">
      <c r="A459" s="15"/>
    </row>
    <row r="460" spans="1:1" x14ac:dyDescent="0.2">
      <c r="A460" s="15"/>
    </row>
    <row r="461" spans="1:1" x14ac:dyDescent="0.2">
      <c r="A461" s="15"/>
    </row>
    <row r="462" spans="1:1" x14ac:dyDescent="0.2">
      <c r="A462" s="15"/>
    </row>
    <row r="463" spans="1:1" x14ac:dyDescent="0.2">
      <c r="A463" s="15"/>
    </row>
    <row r="464" spans="1:1" x14ac:dyDescent="0.2">
      <c r="A464" s="15"/>
    </row>
    <row r="465" spans="1:1" x14ac:dyDescent="0.2">
      <c r="A465" s="15"/>
    </row>
    <row r="466" spans="1:1" x14ac:dyDescent="0.2">
      <c r="A466" s="15"/>
    </row>
    <row r="467" spans="1:1" x14ac:dyDescent="0.2">
      <c r="A467" s="15"/>
    </row>
    <row r="468" spans="1:1" x14ac:dyDescent="0.2">
      <c r="A468" s="15"/>
    </row>
    <row r="469" spans="1:1" x14ac:dyDescent="0.2">
      <c r="A469" s="15"/>
    </row>
    <row r="470" spans="1:1" x14ac:dyDescent="0.2">
      <c r="A470" s="15"/>
    </row>
    <row r="471" spans="1:1" x14ac:dyDescent="0.2">
      <c r="A471" s="15"/>
    </row>
    <row r="472" spans="1:1" x14ac:dyDescent="0.2">
      <c r="A472" s="15"/>
    </row>
    <row r="473" spans="1:1" x14ac:dyDescent="0.2">
      <c r="A473" s="15"/>
    </row>
    <row r="474" spans="1:1" x14ac:dyDescent="0.2">
      <c r="A474" s="15"/>
    </row>
    <row r="475" spans="1:1" x14ac:dyDescent="0.2">
      <c r="A475" s="15"/>
    </row>
    <row r="476" spans="1:1" x14ac:dyDescent="0.2">
      <c r="A476" s="15"/>
    </row>
    <row r="477" spans="1:1" x14ac:dyDescent="0.2">
      <c r="A477" s="15"/>
    </row>
    <row r="478" spans="1:1" x14ac:dyDescent="0.2">
      <c r="A478" s="15"/>
    </row>
    <row r="479" spans="1:1" x14ac:dyDescent="0.2">
      <c r="A479" s="15"/>
    </row>
    <row r="480" spans="1:1" x14ac:dyDescent="0.2">
      <c r="A480" s="15"/>
    </row>
    <row r="481" spans="1:1" x14ac:dyDescent="0.2">
      <c r="A481" s="15"/>
    </row>
    <row r="482" spans="1:1" x14ac:dyDescent="0.2">
      <c r="A482" s="15"/>
    </row>
    <row r="483" spans="1:1" x14ac:dyDescent="0.2">
      <c r="A483" s="15"/>
    </row>
    <row r="484" spans="1:1" x14ac:dyDescent="0.2">
      <c r="A484" s="15"/>
    </row>
    <row r="485" spans="1:1" x14ac:dyDescent="0.2">
      <c r="A485" s="15"/>
    </row>
    <row r="486" spans="1:1" x14ac:dyDescent="0.2">
      <c r="A486" s="15"/>
    </row>
    <row r="487" spans="1:1" x14ac:dyDescent="0.2">
      <c r="A487" s="15"/>
    </row>
    <row r="488" spans="1:1" x14ac:dyDescent="0.2">
      <c r="A488" s="15"/>
    </row>
    <row r="489" spans="1:1" x14ac:dyDescent="0.2">
      <c r="A489" s="15"/>
    </row>
    <row r="490" spans="1:1" x14ac:dyDescent="0.2">
      <c r="A490" s="15"/>
    </row>
    <row r="491" spans="1:1" x14ac:dyDescent="0.2">
      <c r="A491" s="15"/>
    </row>
    <row r="492" spans="1:1" x14ac:dyDescent="0.2">
      <c r="A492" s="15"/>
    </row>
    <row r="493" spans="1:1" x14ac:dyDescent="0.2">
      <c r="A493" s="15"/>
    </row>
    <row r="494" spans="1:1" x14ac:dyDescent="0.2">
      <c r="A494" s="15"/>
    </row>
    <row r="495" spans="1:1" x14ac:dyDescent="0.2">
      <c r="A495" s="15"/>
    </row>
    <row r="496" spans="1:1" x14ac:dyDescent="0.2">
      <c r="A496" s="15"/>
    </row>
    <row r="497" spans="1:1" x14ac:dyDescent="0.2">
      <c r="A497" s="15"/>
    </row>
    <row r="498" spans="1:1" x14ac:dyDescent="0.2">
      <c r="A498" s="15"/>
    </row>
    <row r="499" spans="1:1" x14ac:dyDescent="0.2">
      <c r="A499" s="15"/>
    </row>
    <row r="500" spans="1:1" x14ac:dyDescent="0.2">
      <c r="A500" s="15"/>
    </row>
    <row r="501" spans="1:1" x14ac:dyDescent="0.2">
      <c r="A501" s="15"/>
    </row>
    <row r="502" spans="1:1" x14ac:dyDescent="0.2">
      <c r="A502" s="15"/>
    </row>
    <row r="503" spans="1:1" x14ac:dyDescent="0.2">
      <c r="A503" s="15"/>
    </row>
    <row r="504" spans="1:1" x14ac:dyDescent="0.2">
      <c r="A504" s="15"/>
    </row>
    <row r="505" spans="1:1" x14ac:dyDescent="0.2">
      <c r="A505" s="15"/>
    </row>
    <row r="506" spans="1:1" x14ac:dyDescent="0.2">
      <c r="A506" s="15"/>
    </row>
    <row r="507" spans="1:1" x14ac:dyDescent="0.2">
      <c r="A507" s="15"/>
    </row>
    <row r="508" spans="1:1" x14ac:dyDescent="0.2">
      <c r="A508" s="15"/>
    </row>
    <row r="509" spans="1:1" x14ac:dyDescent="0.2">
      <c r="A509" s="15"/>
    </row>
    <row r="510" spans="1:1" x14ac:dyDescent="0.2">
      <c r="A510" s="15"/>
    </row>
    <row r="511" spans="1:1" x14ac:dyDescent="0.2">
      <c r="A511" s="15"/>
    </row>
    <row r="512" spans="1:1" x14ac:dyDescent="0.2">
      <c r="A512" s="15"/>
    </row>
    <row r="513" spans="1:1" x14ac:dyDescent="0.2">
      <c r="A513" s="15"/>
    </row>
    <row r="514" spans="1:1" x14ac:dyDescent="0.2">
      <c r="A514" s="15"/>
    </row>
    <row r="515" spans="1:1" x14ac:dyDescent="0.2">
      <c r="A515" s="15"/>
    </row>
    <row r="516" spans="1:1" x14ac:dyDescent="0.2">
      <c r="A516" s="15"/>
    </row>
    <row r="517" spans="1:1" x14ac:dyDescent="0.2">
      <c r="A517" s="15"/>
    </row>
    <row r="518" spans="1:1" x14ac:dyDescent="0.2">
      <c r="A518" s="15"/>
    </row>
    <row r="519" spans="1:1" x14ac:dyDescent="0.2">
      <c r="A519" s="15"/>
    </row>
    <row r="520" spans="1:1" x14ac:dyDescent="0.2">
      <c r="A520" s="15"/>
    </row>
    <row r="521" spans="1:1" x14ac:dyDescent="0.2">
      <c r="A521" s="15"/>
    </row>
    <row r="522" spans="1:1" x14ac:dyDescent="0.2">
      <c r="A522" s="15"/>
    </row>
  </sheetData>
  <mergeCells count="4">
    <mergeCell ref="A1:H1"/>
    <mergeCell ref="A3:H3"/>
    <mergeCell ref="A200:H200"/>
    <mergeCell ref="I1:J1"/>
  </mergeCells>
  <pageMargins left="0.7" right="0.7" top="0.75" bottom="0.75" header="0.3" footer="0.3"/>
  <pageSetup scale="98" fitToHeight="14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457"/>
  <sheetViews>
    <sheetView topLeftCell="A106" workbookViewId="0">
      <selection activeCell="A2" sqref="A2"/>
    </sheetView>
  </sheetViews>
  <sheetFormatPr defaultColWidth="9" defaultRowHeight="15" x14ac:dyDescent="0.2"/>
  <cols>
    <col min="1" max="1" width="9" style="55" customWidth="1"/>
    <col min="2" max="2" width="32.5" style="66" customWidth="1"/>
    <col min="3" max="3" width="9" style="55" customWidth="1"/>
    <col min="4" max="4" width="10.875" style="60" bestFit="1" customWidth="1"/>
    <col min="5" max="5" width="9" style="55" customWidth="1"/>
    <col min="6" max="16384" width="9" style="55"/>
  </cols>
  <sheetData>
    <row r="1" spans="1:4" x14ac:dyDescent="0.2">
      <c r="B1" s="58"/>
      <c r="D1" s="59"/>
    </row>
    <row r="2" spans="1:4" x14ac:dyDescent="0.2">
      <c r="B2" s="56" t="s">
        <v>98</v>
      </c>
      <c r="D2" s="57"/>
    </row>
    <row r="3" spans="1:4" x14ac:dyDescent="0.2">
      <c r="A3" s="55">
        <v>1</v>
      </c>
      <c r="B3" s="43" t="s">
        <v>120</v>
      </c>
      <c r="D3" s="60">
        <f>'Initial Allocation'!H4</f>
        <v>0</v>
      </c>
    </row>
    <row r="4" spans="1:4" x14ac:dyDescent="0.2">
      <c r="A4" s="55">
        <v>2</v>
      </c>
      <c r="B4" s="43" t="s">
        <v>1</v>
      </c>
      <c r="D4" s="60">
        <f>'Initial Allocation'!H5</f>
        <v>0</v>
      </c>
    </row>
    <row r="5" spans="1:4" ht="25.5" x14ac:dyDescent="0.2">
      <c r="A5" s="55">
        <v>3</v>
      </c>
      <c r="B5" s="43" t="s">
        <v>2</v>
      </c>
      <c r="D5" s="60">
        <f>'Initial Allocation'!H6</f>
        <v>0</v>
      </c>
    </row>
    <row r="6" spans="1:4" x14ac:dyDescent="0.2">
      <c r="A6" s="55">
        <v>4</v>
      </c>
      <c r="B6" s="17" t="s">
        <v>241</v>
      </c>
      <c r="D6" s="60">
        <f>'Initial Allocation'!H7</f>
        <v>0</v>
      </c>
    </row>
    <row r="7" spans="1:4" x14ac:dyDescent="0.2">
      <c r="A7" s="55">
        <v>5</v>
      </c>
      <c r="B7" s="43" t="s">
        <v>3</v>
      </c>
      <c r="D7" s="60">
        <f>'Initial Allocation'!H8</f>
        <v>0</v>
      </c>
    </row>
    <row r="8" spans="1:4" x14ac:dyDescent="0.2">
      <c r="A8" s="55">
        <v>6</v>
      </c>
      <c r="B8" s="17" t="s">
        <v>186</v>
      </c>
      <c r="D8" s="60">
        <f>'Initial Allocation'!H9</f>
        <v>0</v>
      </c>
    </row>
    <row r="9" spans="1:4" x14ac:dyDescent="0.2">
      <c r="A9" s="55">
        <v>7</v>
      </c>
      <c r="B9" s="17" t="s">
        <v>242</v>
      </c>
      <c r="D9" s="60">
        <f>'Initial Allocation'!H10</f>
        <v>0</v>
      </c>
    </row>
    <row r="10" spans="1:4" ht="25.5" x14ac:dyDescent="0.2">
      <c r="A10" s="55">
        <v>8</v>
      </c>
      <c r="B10" s="43" t="s">
        <v>4</v>
      </c>
      <c r="D10" s="60">
        <f>'Initial Allocation'!H11</f>
        <v>0</v>
      </c>
    </row>
    <row r="11" spans="1:4" ht="25.5" x14ac:dyDescent="0.2">
      <c r="A11" s="55">
        <v>9</v>
      </c>
      <c r="B11" s="43" t="s">
        <v>135</v>
      </c>
      <c r="D11" s="60">
        <f>'Initial Allocation'!H12</f>
        <v>0</v>
      </c>
    </row>
    <row r="12" spans="1:4" ht="25.5" x14ac:dyDescent="0.2">
      <c r="A12" s="55">
        <v>10</v>
      </c>
      <c r="B12" s="43" t="s">
        <v>5</v>
      </c>
      <c r="D12" s="60">
        <f>'Initial Allocation'!H13</f>
        <v>0</v>
      </c>
    </row>
    <row r="13" spans="1:4" x14ac:dyDescent="0.2">
      <c r="A13" s="55">
        <v>11</v>
      </c>
      <c r="B13" s="43" t="s">
        <v>6</v>
      </c>
      <c r="D13" s="60">
        <f>'Initial Allocation'!H14</f>
        <v>0</v>
      </c>
    </row>
    <row r="14" spans="1:4" x14ac:dyDescent="0.2">
      <c r="A14" s="55">
        <v>12</v>
      </c>
      <c r="B14" s="17" t="s">
        <v>125</v>
      </c>
      <c r="D14" s="60">
        <f>'Initial Allocation'!H15</f>
        <v>0</v>
      </c>
    </row>
    <row r="15" spans="1:4" x14ac:dyDescent="0.2">
      <c r="A15" s="55">
        <v>13</v>
      </c>
      <c r="B15" s="17" t="s">
        <v>255</v>
      </c>
      <c r="D15" s="60">
        <f>'Initial Allocation'!H16</f>
        <v>0</v>
      </c>
    </row>
    <row r="16" spans="1:4" x14ac:dyDescent="0.2">
      <c r="A16" s="55">
        <v>14</v>
      </c>
      <c r="B16" s="43" t="s">
        <v>7</v>
      </c>
      <c r="D16" s="60">
        <f>'Initial Allocation'!H17</f>
        <v>0</v>
      </c>
    </row>
    <row r="17" spans="1:4" x14ac:dyDescent="0.2">
      <c r="A17" s="55">
        <v>15</v>
      </c>
      <c r="B17" s="45" t="s">
        <v>8</v>
      </c>
      <c r="D17" s="60">
        <f>'Initial Allocation'!H18</f>
        <v>0</v>
      </c>
    </row>
    <row r="18" spans="1:4" ht="25.5" x14ac:dyDescent="0.2">
      <c r="A18" s="55">
        <v>16</v>
      </c>
      <c r="B18" s="45" t="s">
        <v>9</v>
      </c>
      <c r="D18" s="60">
        <f>'Initial Allocation'!H19</f>
        <v>0</v>
      </c>
    </row>
    <row r="19" spans="1:4" ht="25.5" x14ac:dyDescent="0.2">
      <c r="A19" s="55">
        <v>17</v>
      </c>
      <c r="B19" s="46" t="s">
        <v>144</v>
      </c>
      <c r="D19" s="60">
        <f>'Initial Allocation'!H20</f>
        <v>0</v>
      </c>
    </row>
    <row r="20" spans="1:4" x14ac:dyDescent="0.2">
      <c r="A20" s="55">
        <v>18</v>
      </c>
      <c r="B20" s="43" t="s">
        <v>99</v>
      </c>
      <c r="D20" s="60">
        <f>'Initial Allocation'!H21</f>
        <v>0</v>
      </c>
    </row>
    <row r="21" spans="1:4" x14ac:dyDescent="0.2">
      <c r="A21" s="55">
        <v>19</v>
      </c>
      <c r="B21" s="45" t="s">
        <v>10</v>
      </c>
      <c r="D21" s="60">
        <f>'Initial Allocation'!H22</f>
        <v>0</v>
      </c>
    </row>
    <row r="22" spans="1:4" ht="25.5" x14ac:dyDescent="0.2">
      <c r="A22" s="55">
        <v>20</v>
      </c>
      <c r="B22" s="45" t="s">
        <v>11</v>
      </c>
      <c r="D22" s="60">
        <f>'Initial Allocation'!H23</f>
        <v>0</v>
      </c>
    </row>
    <row r="23" spans="1:4" x14ac:dyDescent="0.2">
      <c r="A23" s="55">
        <v>21</v>
      </c>
      <c r="B23" s="45" t="s">
        <v>136</v>
      </c>
      <c r="D23" s="60">
        <f>'Initial Allocation'!H24</f>
        <v>0</v>
      </c>
    </row>
    <row r="24" spans="1:4" ht="25.5" x14ac:dyDescent="0.2">
      <c r="A24" s="55">
        <v>22</v>
      </c>
      <c r="B24" s="45" t="s">
        <v>118</v>
      </c>
      <c r="D24" s="60">
        <f>'Initial Allocation'!H25</f>
        <v>0</v>
      </c>
    </row>
    <row r="25" spans="1:4" ht="25.5" x14ac:dyDescent="0.2">
      <c r="A25" s="55">
        <v>23</v>
      </c>
      <c r="B25" s="45" t="s">
        <v>12</v>
      </c>
      <c r="D25" s="60">
        <f>'Initial Allocation'!H26</f>
        <v>0</v>
      </c>
    </row>
    <row r="26" spans="1:4" ht="25.5" x14ac:dyDescent="0.2">
      <c r="A26" s="55">
        <v>24</v>
      </c>
      <c r="B26" s="45" t="s">
        <v>121</v>
      </c>
      <c r="D26" s="60">
        <f>'Initial Allocation'!H27</f>
        <v>0</v>
      </c>
    </row>
    <row r="27" spans="1:4" x14ac:dyDescent="0.2">
      <c r="A27" s="55">
        <v>25</v>
      </c>
      <c r="B27" s="45" t="s">
        <v>13</v>
      </c>
      <c r="D27" s="60">
        <f>'Initial Allocation'!H28</f>
        <v>0</v>
      </c>
    </row>
    <row r="28" spans="1:4" x14ac:dyDescent="0.2">
      <c r="A28" s="55">
        <v>26</v>
      </c>
      <c r="B28" s="46" t="s">
        <v>188</v>
      </c>
      <c r="D28" s="60">
        <f>'Initial Allocation'!H29</f>
        <v>0</v>
      </c>
    </row>
    <row r="29" spans="1:4" x14ac:dyDescent="0.2">
      <c r="A29" s="55">
        <v>27</v>
      </c>
      <c r="B29" s="46" t="s">
        <v>145</v>
      </c>
      <c r="D29" s="60">
        <f>'Initial Allocation'!H30</f>
        <v>0</v>
      </c>
    </row>
    <row r="30" spans="1:4" ht="25.5" x14ac:dyDescent="0.2">
      <c r="A30" s="55">
        <v>28</v>
      </c>
      <c r="B30" s="46" t="s">
        <v>244</v>
      </c>
      <c r="D30" s="60">
        <f>'Initial Allocation'!H31</f>
        <v>0</v>
      </c>
    </row>
    <row r="31" spans="1:4" x14ac:dyDescent="0.2">
      <c r="A31" s="55">
        <v>29</v>
      </c>
      <c r="B31" s="43" t="s">
        <v>134</v>
      </c>
      <c r="D31" s="60">
        <f>'Initial Allocation'!H32</f>
        <v>0</v>
      </c>
    </row>
    <row r="32" spans="1:4" x14ac:dyDescent="0.2">
      <c r="A32" s="55">
        <v>30</v>
      </c>
      <c r="B32" s="45" t="s">
        <v>14</v>
      </c>
      <c r="D32" s="60">
        <f>'Initial Allocation'!H33</f>
        <v>0</v>
      </c>
    </row>
    <row r="33" spans="1:4" x14ac:dyDescent="0.2">
      <c r="A33" s="55">
        <v>31</v>
      </c>
      <c r="B33" s="45" t="s">
        <v>15</v>
      </c>
      <c r="D33" s="60">
        <f>'Initial Allocation'!H34</f>
        <v>0</v>
      </c>
    </row>
    <row r="34" spans="1:4" x14ac:dyDescent="0.2">
      <c r="A34" s="55">
        <v>32</v>
      </c>
      <c r="B34" s="46" t="s">
        <v>258</v>
      </c>
      <c r="D34" s="60">
        <f>'Initial Allocation'!H35</f>
        <v>0</v>
      </c>
    </row>
    <row r="35" spans="1:4" x14ac:dyDescent="0.2">
      <c r="A35" s="55">
        <v>33</v>
      </c>
      <c r="B35" s="45" t="s">
        <v>16</v>
      </c>
      <c r="D35" s="60">
        <f>'Initial Allocation'!H36</f>
        <v>0</v>
      </c>
    </row>
    <row r="36" spans="1:4" x14ac:dyDescent="0.2">
      <c r="A36" s="55">
        <v>34</v>
      </c>
      <c r="B36" s="46" t="s">
        <v>126</v>
      </c>
      <c r="D36" s="60">
        <f>'Initial Allocation'!H37</f>
        <v>0</v>
      </c>
    </row>
    <row r="37" spans="1:4" x14ac:dyDescent="0.2">
      <c r="A37" s="55">
        <v>35</v>
      </c>
      <c r="B37" s="46" t="s">
        <v>200</v>
      </c>
      <c r="D37" s="60">
        <f>'Initial Allocation'!H38</f>
        <v>0</v>
      </c>
    </row>
    <row r="38" spans="1:4" x14ac:dyDescent="0.2">
      <c r="A38" s="55">
        <v>36</v>
      </c>
      <c r="B38" s="46" t="s">
        <v>137</v>
      </c>
      <c r="D38" s="60">
        <f>'Initial Allocation'!H39</f>
        <v>0</v>
      </c>
    </row>
    <row r="39" spans="1:4" x14ac:dyDescent="0.2">
      <c r="A39" s="55">
        <v>37</v>
      </c>
      <c r="B39" s="45" t="s">
        <v>17</v>
      </c>
      <c r="D39" s="60">
        <f>'Initial Allocation'!H40</f>
        <v>0</v>
      </c>
    </row>
    <row r="40" spans="1:4" x14ac:dyDescent="0.2">
      <c r="A40" s="55">
        <v>38</v>
      </c>
      <c r="B40" s="45" t="s">
        <v>18</v>
      </c>
      <c r="D40" s="60">
        <f>'Initial Allocation'!H41</f>
        <v>0</v>
      </c>
    </row>
    <row r="41" spans="1:4" x14ac:dyDescent="0.2">
      <c r="A41" s="55">
        <v>39</v>
      </c>
      <c r="B41" s="45" t="s">
        <v>115</v>
      </c>
      <c r="D41" s="60">
        <f>'Initial Allocation'!H42</f>
        <v>0</v>
      </c>
    </row>
    <row r="42" spans="1:4" ht="38.25" x14ac:dyDescent="0.2">
      <c r="A42" s="55">
        <v>40</v>
      </c>
      <c r="B42" s="43" t="s">
        <v>160</v>
      </c>
      <c r="D42" s="60">
        <f>'Initial Allocation'!H43</f>
        <v>0</v>
      </c>
    </row>
    <row r="43" spans="1:4" x14ac:dyDescent="0.2">
      <c r="A43" s="55">
        <v>41</v>
      </c>
      <c r="B43" s="46" t="s">
        <v>161</v>
      </c>
      <c r="D43" s="60">
        <f>'Initial Allocation'!H44</f>
        <v>0</v>
      </c>
    </row>
    <row r="44" spans="1:4" x14ac:dyDescent="0.2">
      <c r="A44" s="55">
        <v>42</v>
      </c>
      <c r="B44" s="17" t="s">
        <v>243</v>
      </c>
      <c r="D44" s="60">
        <f>'Initial Allocation'!H45</f>
        <v>0</v>
      </c>
    </row>
    <row r="45" spans="1:4" x14ac:dyDescent="0.2">
      <c r="A45" s="55">
        <v>43</v>
      </c>
      <c r="B45" s="17" t="s">
        <v>251</v>
      </c>
      <c r="D45" s="60">
        <f>'Initial Allocation'!H46</f>
        <v>0</v>
      </c>
    </row>
    <row r="46" spans="1:4" x14ac:dyDescent="0.2">
      <c r="A46" s="55">
        <v>44</v>
      </c>
      <c r="B46" s="46" t="s">
        <v>252</v>
      </c>
      <c r="D46" s="60">
        <f>'Initial Allocation'!H47</f>
        <v>0</v>
      </c>
    </row>
    <row r="47" spans="1:4" x14ac:dyDescent="0.2">
      <c r="A47" s="55">
        <v>45</v>
      </c>
      <c r="B47" s="45" t="s">
        <v>19</v>
      </c>
      <c r="D47" s="60">
        <f>'Initial Allocation'!H48</f>
        <v>0</v>
      </c>
    </row>
    <row r="48" spans="1:4" x14ac:dyDescent="0.2">
      <c r="A48" s="55">
        <v>46</v>
      </c>
      <c r="B48" s="45" t="s">
        <v>20</v>
      </c>
      <c r="D48" s="60">
        <f>'Initial Allocation'!H49</f>
        <v>0</v>
      </c>
    </row>
    <row r="49" spans="1:4" x14ac:dyDescent="0.2">
      <c r="A49" s="55">
        <v>47</v>
      </c>
      <c r="B49" s="45" t="s">
        <v>21</v>
      </c>
      <c r="D49" s="60">
        <f>'Initial Allocation'!H50</f>
        <v>0</v>
      </c>
    </row>
    <row r="50" spans="1:4" x14ac:dyDescent="0.2">
      <c r="A50" s="55">
        <v>48</v>
      </c>
      <c r="B50" s="45" t="s">
        <v>138</v>
      </c>
      <c r="D50" s="60">
        <f>'Initial Allocation'!H51</f>
        <v>0</v>
      </c>
    </row>
    <row r="51" spans="1:4" x14ac:dyDescent="0.2">
      <c r="A51" s="55">
        <v>49</v>
      </c>
      <c r="B51" s="45" t="s">
        <v>22</v>
      </c>
      <c r="D51" s="60">
        <f>'Initial Allocation'!H52</f>
        <v>0</v>
      </c>
    </row>
    <row r="52" spans="1:4" ht="25.5" x14ac:dyDescent="0.2">
      <c r="A52" s="55">
        <v>50</v>
      </c>
      <c r="B52" s="46" t="s">
        <v>265</v>
      </c>
      <c r="D52" s="60">
        <f>'Initial Allocation'!H53</f>
        <v>0</v>
      </c>
    </row>
    <row r="53" spans="1:4" x14ac:dyDescent="0.2">
      <c r="A53" s="55">
        <v>51</v>
      </c>
      <c r="B53" s="46" t="s">
        <v>193</v>
      </c>
      <c r="D53" s="60">
        <f>'Initial Allocation'!H54</f>
        <v>0</v>
      </c>
    </row>
    <row r="54" spans="1:4" x14ac:dyDescent="0.2">
      <c r="A54" s="55">
        <v>52</v>
      </c>
      <c r="B54" s="46" t="s">
        <v>185</v>
      </c>
      <c r="D54" s="60">
        <f>'Initial Allocation'!H55</f>
        <v>0</v>
      </c>
    </row>
    <row r="55" spans="1:4" ht="25.5" x14ac:dyDescent="0.2">
      <c r="A55" s="55">
        <v>53</v>
      </c>
      <c r="B55" s="45" t="s">
        <v>162</v>
      </c>
      <c r="D55" s="60">
        <f>'Initial Allocation'!H56</f>
        <v>0</v>
      </c>
    </row>
    <row r="56" spans="1:4" x14ac:dyDescent="0.2">
      <c r="A56" s="55">
        <v>54</v>
      </c>
      <c r="B56" s="45" t="s">
        <v>23</v>
      </c>
      <c r="D56" s="60">
        <f>'Initial Allocation'!H57</f>
        <v>0</v>
      </c>
    </row>
    <row r="57" spans="1:4" x14ac:dyDescent="0.2">
      <c r="A57" s="55">
        <v>55</v>
      </c>
      <c r="B57" s="45" t="s">
        <v>24</v>
      </c>
      <c r="D57" s="60">
        <f>'Initial Allocation'!H58</f>
        <v>0</v>
      </c>
    </row>
    <row r="58" spans="1:4" ht="38.25" x14ac:dyDescent="0.2">
      <c r="A58" s="55">
        <v>56</v>
      </c>
      <c r="B58" s="45" t="s">
        <v>223</v>
      </c>
      <c r="D58" s="60">
        <f>'Initial Allocation'!H59</f>
        <v>0</v>
      </c>
    </row>
    <row r="59" spans="1:4" x14ac:dyDescent="0.2">
      <c r="A59" s="55">
        <v>57</v>
      </c>
      <c r="B59" s="46" t="s">
        <v>25</v>
      </c>
      <c r="D59" s="60">
        <f>'Initial Allocation'!H60</f>
        <v>0</v>
      </c>
    </row>
    <row r="60" spans="1:4" x14ac:dyDescent="0.2">
      <c r="A60" s="55">
        <v>58</v>
      </c>
      <c r="B60" s="46" t="s">
        <v>26</v>
      </c>
      <c r="D60" s="60">
        <f>'Initial Allocation'!H61</f>
        <v>0</v>
      </c>
    </row>
    <row r="61" spans="1:4" x14ac:dyDescent="0.2">
      <c r="A61" s="55">
        <v>59</v>
      </c>
      <c r="B61" s="45" t="s">
        <v>27</v>
      </c>
      <c r="D61" s="60">
        <f>'Initial Allocation'!H62</f>
        <v>0</v>
      </c>
    </row>
    <row r="62" spans="1:4" x14ac:dyDescent="0.2">
      <c r="A62" s="55">
        <v>60</v>
      </c>
      <c r="B62" s="45" t="s">
        <v>28</v>
      </c>
      <c r="D62" s="60">
        <f>'Initial Allocation'!H63</f>
        <v>0</v>
      </c>
    </row>
    <row r="63" spans="1:4" x14ac:dyDescent="0.2">
      <c r="A63" s="55">
        <v>61</v>
      </c>
      <c r="B63" s="45" t="s">
        <v>29</v>
      </c>
      <c r="D63" s="60">
        <f>'Initial Allocation'!H64</f>
        <v>0</v>
      </c>
    </row>
    <row r="64" spans="1:4" x14ac:dyDescent="0.2">
      <c r="A64" s="55">
        <v>62</v>
      </c>
      <c r="B64" s="45" t="s">
        <v>117</v>
      </c>
      <c r="D64" s="60">
        <f>'Initial Allocation'!H65</f>
        <v>0</v>
      </c>
    </row>
    <row r="65" spans="1:4" x14ac:dyDescent="0.2">
      <c r="A65" s="55">
        <v>63</v>
      </c>
      <c r="B65" s="46" t="s">
        <v>232</v>
      </c>
      <c r="D65" s="60">
        <f>'Initial Allocation'!H66</f>
        <v>0</v>
      </c>
    </row>
    <row r="66" spans="1:4" x14ac:dyDescent="0.2">
      <c r="A66" s="55">
        <v>64</v>
      </c>
      <c r="B66" s="43" t="s">
        <v>105</v>
      </c>
      <c r="D66" s="60">
        <f>'Initial Allocation'!H67</f>
        <v>0</v>
      </c>
    </row>
    <row r="67" spans="1:4" x14ac:dyDescent="0.2">
      <c r="A67" s="55">
        <v>65</v>
      </c>
      <c r="B67" s="17" t="s">
        <v>195</v>
      </c>
      <c r="D67" s="60">
        <f>'Initial Allocation'!H68</f>
        <v>0</v>
      </c>
    </row>
    <row r="68" spans="1:4" ht="25.5" x14ac:dyDescent="0.2">
      <c r="A68" s="55">
        <v>66</v>
      </c>
      <c r="B68" s="45" t="s">
        <v>30</v>
      </c>
      <c r="D68" s="60">
        <f>'Initial Allocation'!H69</f>
        <v>0</v>
      </c>
    </row>
    <row r="69" spans="1:4" x14ac:dyDescent="0.2">
      <c r="A69" s="55">
        <v>67</v>
      </c>
      <c r="B69" s="45" t="s">
        <v>31</v>
      </c>
      <c r="D69" s="60">
        <f>'Initial Allocation'!H70</f>
        <v>0</v>
      </c>
    </row>
    <row r="70" spans="1:4" ht="25.5" x14ac:dyDescent="0.2">
      <c r="A70" s="55">
        <v>68</v>
      </c>
      <c r="B70" s="45" t="s">
        <v>32</v>
      </c>
      <c r="D70" s="60">
        <f>'Initial Allocation'!H71</f>
        <v>0</v>
      </c>
    </row>
    <row r="71" spans="1:4" ht="25.5" x14ac:dyDescent="0.2">
      <c r="A71" s="55">
        <v>69</v>
      </c>
      <c r="B71" s="45" t="s">
        <v>190</v>
      </c>
      <c r="D71" s="60">
        <f>'Initial Allocation'!H72</f>
        <v>0</v>
      </c>
    </row>
    <row r="72" spans="1:4" x14ac:dyDescent="0.2">
      <c r="A72" s="55">
        <v>70</v>
      </c>
      <c r="B72" s="46" t="s">
        <v>236</v>
      </c>
      <c r="D72" s="60">
        <f>'Initial Allocation'!H73</f>
        <v>0</v>
      </c>
    </row>
    <row r="73" spans="1:4" x14ac:dyDescent="0.2">
      <c r="A73" s="55">
        <v>71</v>
      </c>
      <c r="B73" s="45" t="s">
        <v>33</v>
      </c>
      <c r="D73" s="60">
        <f>'Initial Allocation'!H74</f>
        <v>0</v>
      </c>
    </row>
    <row r="74" spans="1:4" ht="25.5" x14ac:dyDescent="0.2">
      <c r="A74" s="55">
        <v>72</v>
      </c>
      <c r="B74" s="45" t="s">
        <v>151</v>
      </c>
      <c r="D74" s="60">
        <f>'Initial Allocation'!H75</f>
        <v>0</v>
      </c>
    </row>
    <row r="75" spans="1:4" x14ac:dyDescent="0.2">
      <c r="A75" s="55">
        <v>73</v>
      </c>
      <c r="B75" s="45" t="s">
        <v>34</v>
      </c>
      <c r="D75" s="60">
        <f>'Initial Allocation'!H76</f>
        <v>0</v>
      </c>
    </row>
    <row r="76" spans="1:4" x14ac:dyDescent="0.2">
      <c r="A76" s="55">
        <v>74</v>
      </c>
      <c r="B76" s="46" t="s">
        <v>246</v>
      </c>
      <c r="D76" s="60">
        <f>'Initial Allocation'!H77</f>
        <v>0</v>
      </c>
    </row>
    <row r="77" spans="1:4" x14ac:dyDescent="0.2">
      <c r="A77" s="55">
        <v>75</v>
      </c>
      <c r="B77" s="45" t="s">
        <v>35</v>
      </c>
      <c r="D77" s="60">
        <f>'Initial Allocation'!H78</f>
        <v>0</v>
      </c>
    </row>
    <row r="78" spans="1:4" x14ac:dyDescent="0.2">
      <c r="A78" s="55">
        <v>76</v>
      </c>
      <c r="B78" s="46" t="s">
        <v>207</v>
      </c>
      <c r="D78" s="60">
        <f>'Initial Allocation'!H79</f>
        <v>0</v>
      </c>
    </row>
    <row r="79" spans="1:4" ht="25.5" x14ac:dyDescent="0.2">
      <c r="A79" s="55">
        <v>77</v>
      </c>
      <c r="B79" s="46" t="s">
        <v>170</v>
      </c>
      <c r="D79" s="60">
        <f>'Initial Allocation'!H80</f>
        <v>0</v>
      </c>
    </row>
    <row r="80" spans="1:4" x14ac:dyDescent="0.2">
      <c r="A80" s="55">
        <v>78</v>
      </c>
      <c r="B80" s="45" t="s">
        <v>36</v>
      </c>
      <c r="D80" s="60">
        <f>'Initial Allocation'!H81</f>
        <v>0</v>
      </c>
    </row>
    <row r="81" spans="1:4" x14ac:dyDescent="0.2">
      <c r="A81" s="55">
        <v>79</v>
      </c>
      <c r="B81" s="45" t="s">
        <v>224</v>
      </c>
      <c r="D81" s="60">
        <f>'Initial Allocation'!H82</f>
        <v>0</v>
      </c>
    </row>
    <row r="82" spans="1:4" ht="25.5" x14ac:dyDescent="0.2">
      <c r="A82" s="55">
        <v>80</v>
      </c>
      <c r="B82" s="46" t="s">
        <v>196</v>
      </c>
      <c r="D82" s="60">
        <f>'Initial Allocation'!H83</f>
        <v>0</v>
      </c>
    </row>
    <row r="83" spans="1:4" x14ac:dyDescent="0.2">
      <c r="A83" s="55">
        <v>81</v>
      </c>
      <c r="B83" s="46" t="s">
        <v>253</v>
      </c>
      <c r="D83" s="60">
        <f>'Initial Allocation'!H84</f>
        <v>0</v>
      </c>
    </row>
    <row r="84" spans="1:4" x14ac:dyDescent="0.2">
      <c r="A84" s="55">
        <v>82</v>
      </c>
      <c r="B84" s="45" t="s">
        <v>37</v>
      </c>
      <c r="D84" s="60">
        <f>'Initial Allocation'!H85</f>
        <v>0</v>
      </c>
    </row>
    <row r="85" spans="1:4" x14ac:dyDescent="0.2">
      <c r="A85" s="55">
        <v>83</v>
      </c>
      <c r="B85" s="46" t="s">
        <v>239</v>
      </c>
      <c r="D85" s="60">
        <f>'Initial Allocation'!H86</f>
        <v>0</v>
      </c>
    </row>
    <row r="86" spans="1:4" x14ac:dyDescent="0.2">
      <c r="A86" s="55">
        <v>84</v>
      </c>
      <c r="B86" s="45" t="s">
        <v>38</v>
      </c>
      <c r="D86" s="60">
        <f>'Initial Allocation'!H87</f>
        <v>0</v>
      </c>
    </row>
    <row r="87" spans="1:4" x14ac:dyDescent="0.2">
      <c r="A87" s="55">
        <v>85</v>
      </c>
      <c r="B87" s="45" t="s">
        <v>205</v>
      </c>
      <c r="D87" s="60">
        <f>'Initial Allocation'!H88</f>
        <v>0</v>
      </c>
    </row>
    <row r="88" spans="1:4" x14ac:dyDescent="0.2">
      <c r="A88" s="55">
        <v>86</v>
      </c>
      <c r="B88" s="46" t="s">
        <v>263</v>
      </c>
      <c r="D88" s="60">
        <f>'Initial Allocation'!H89</f>
        <v>0</v>
      </c>
    </row>
    <row r="89" spans="1:4" x14ac:dyDescent="0.2">
      <c r="A89" s="55">
        <v>87</v>
      </c>
      <c r="B89" s="45" t="s">
        <v>39</v>
      </c>
      <c r="D89" s="60">
        <f>'Initial Allocation'!H90</f>
        <v>0</v>
      </c>
    </row>
    <row r="90" spans="1:4" x14ac:dyDescent="0.2">
      <c r="A90" s="55">
        <v>88</v>
      </c>
      <c r="B90" s="45" t="s">
        <v>40</v>
      </c>
      <c r="D90" s="60">
        <f>'Initial Allocation'!H91</f>
        <v>0</v>
      </c>
    </row>
    <row r="91" spans="1:4" x14ac:dyDescent="0.2">
      <c r="A91" s="55">
        <v>89</v>
      </c>
      <c r="B91" s="46" t="s">
        <v>169</v>
      </c>
      <c r="D91" s="60">
        <f>'Initial Allocation'!H92</f>
        <v>0</v>
      </c>
    </row>
    <row r="92" spans="1:4" x14ac:dyDescent="0.2">
      <c r="A92" s="55">
        <v>90</v>
      </c>
      <c r="B92" s="45" t="s">
        <v>41</v>
      </c>
      <c r="D92" s="60">
        <f>'Initial Allocation'!H93</f>
        <v>0</v>
      </c>
    </row>
    <row r="93" spans="1:4" x14ac:dyDescent="0.2">
      <c r="A93" s="55">
        <v>91</v>
      </c>
      <c r="B93" s="46" t="s">
        <v>228</v>
      </c>
      <c r="D93" s="60">
        <f>'Initial Allocation'!H94</f>
        <v>0</v>
      </c>
    </row>
    <row r="94" spans="1:4" x14ac:dyDescent="0.2">
      <c r="A94" s="55">
        <v>92</v>
      </c>
      <c r="B94" s="46" t="s">
        <v>192</v>
      </c>
      <c r="D94" s="60">
        <f>'Initial Allocation'!H95</f>
        <v>0</v>
      </c>
    </row>
    <row r="95" spans="1:4" x14ac:dyDescent="0.2">
      <c r="A95" s="55">
        <v>93</v>
      </c>
      <c r="B95" s="45" t="s">
        <v>42</v>
      </c>
      <c r="D95" s="60">
        <f>'Initial Allocation'!H96</f>
        <v>0</v>
      </c>
    </row>
    <row r="96" spans="1:4" x14ac:dyDescent="0.2">
      <c r="A96" s="55">
        <v>94</v>
      </c>
      <c r="B96" s="45" t="s">
        <v>43</v>
      </c>
      <c r="D96" s="60">
        <f>'Initial Allocation'!H97</f>
        <v>0</v>
      </c>
    </row>
    <row r="97" spans="1:4" ht="25.5" x14ac:dyDescent="0.2">
      <c r="A97" s="55">
        <v>95</v>
      </c>
      <c r="B97" s="46" t="s">
        <v>167</v>
      </c>
      <c r="D97" s="60">
        <f>'Initial Allocation'!H98</f>
        <v>0</v>
      </c>
    </row>
    <row r="98" spans="1:4" x14ac:dyDescent="0.2">
      <c r="A98" s="55">
        <v>96</v>
      </c>
      <c r="B98" s="46" t="s">
        <v>203</v>
      </c>
      <c r="D98" s="60">
        <f>'Initial Allocation'!H99</f>
        <v>0</v>
      </c>
    </row>
    <row r="99" spans="1:4" x14ac:dyDescent="0.2">
      <c r="A99" s="55">
        <v>97</v>
      </c>
      <c r="B99" s="45" t="s">
        <v>44</v>
      </c>
      <c r="D99" s="60">
        <f>'Initial Allocation'!H100</f>
        <v>0</v>
      </c>
    </row>
    <row r="100" spans="1:4" ht="38.25" x14ac:dyDescent="0.2">
      <c r="A100" s="55">
        <v>98</v>
      </c>
      <c r="B100" s="45" t="s">
        <v>163</v>
      </c>
      <c r="D100" s="60">
        <f>'Initial Allocation'!H101</f>
        <v>0</v>
      </c>
    </row>
    <row r="101" spans="1:4" x14ac:dyDescent="0.2">
      <c r="A101" s="55">
        <v>99</v>
      </c>
      <c r="B101" s="46" t="s">
        <v>270</v>
      </c>
      <c r="D101" s="60">
        <f>'Initial Allocation'!H102</f>
        <v>0</v>
      </c>
    </row>
    <row r="102" spans="1:4" ht="25.5" x14ac:dyDescent="0.2">
      <c r="A102" s="55">
        <v>100</v>
      </c>
      <c r="B102" s="45" t="s">
        <v>225</v>
      </c>
      <c r="D102" s="60">
        <f>'Initial Allocation'!H103</f>
        <v>0</v>
      </c>
    </row>
    <row r="103" spans="1:4" x14ac:dyDescent="0.2">
      <c r="A103" s="55">
        <v>101</v>
      </c>
      <c r="B103" s="45" t="s">
        <v>45</v>
      </c>
      <c r="D103" s="60">
        <f>'Initial Allocation'!H104</f>
        <v>0</v>
      </c>
    </row>
    <row r="104" spans="1:4" x14ac:dyDescent="0.2">
      <c r="A104" s="55">
        <v>102</v>
      </c>
      <c r="B104" s="46" t="s">
        <v>257</v>
      </c>
      <c r="D104" s="60">
        <f>'Initial Allocation'!H105</f>
        <v>0</v>
      </c>
    </row>
    <row r="105" spans="1:4" ht="25.5" x14ac:dyDescent="0.2">
      <c r="A105" s="55">
        <v>103</v>
      </c>
      <c r="B105" s="46" t="s">
        <v>262</v>
      </c>
      <c r="D105" s="60">
        <f>'Initial Allocation'!H106</f>
        <v>0</v>
      </c>
    </row>
    <row r="106" spans="1:4" x14ac:dyDescent="0.2">
      <c r="A106" s="55">
        <v>104</v>
      </c>
      <c r="B106" s="45" t="s">
        <v>46</v>
      </c>
      <c r="D106" s="60">
        <f>'Initial Allocation'!H107</f>
        <v>0</v>
      </c>
    </row>
    <row r="107" spans="1:4" x14ac:dyDescent="0.2">
      <c r="A107" s="55">
        <v>105</v>
      </c>
      <c r="B107" s="46" t="s">
        <v>181</v>
      </c>
      <c r="D107" s="60">
        <f>'Initial Allocation'!H108</f>
        <v>0</v>
      </c>
    </row>
    <row r="108" spans="1:4" x14ac:dyDescent="0.2">
      <c r="A108" s="55">
        <v>106</v>
      </c>
      <c r="B108" s="45" t="s">
        <v>47</v>
      </c>
      <c r="D108" s="60">
        <f>'Initial Allocation'!H109</f>
        <v>0</v>
      </c>
    </row>
    <row r="109" spans="1:4" x14ac:dyDescent="0.2">
      <c r="A109" s="55">
        <v>107</v>
      </c>
      <c r="B109" s="43" t="s">
        <v>106</v>
      </c>
      <c r="D109" s="60">
        <f>'Initial Allocation'!H110</f>
        <v>0</v>
      </c>
    </row>
    <row r="110" spans="1:4" x14ac:dyDescent="0.2">
      <c r="A110" s="55">
        <v>108</v>
      </c>
      <c r="B110" s="17" t="s">
        <v>141</v>
      </c>
      <c r="D110" s="60">
        <f>'Initial Allocation'!H111</f>
        <v>0</v>
      </c>
    </row>
    <row r="111" spans="1:4" x14ac:dyDescent="0.2">
      <c r="A111" s="55">
        <v>109</v>
      </c>
      <c r="B111" s="45" t="s">
        <v>48</v>
      </c>
      <c r="D111" s="60">
        <f>'Initial Allocation'!H112</f>
        <v>0</v>
      </c>
    </row>
    <row r="112" spans="1:4" x14ac:dyDescent="0.2">
      <c r="A112" s="55">
        <v>110</v>
      </c>
      <c r="B112" s="45" t="s">
        <v>49</v>
      </c>
      <c r="D112" s="60">
        <f>'Initial Allocation'!H113</f>
        <v>0</v>
      </c>
    </row>
    <row r="113" spans="1:4" x14ac:dyDescent="0.2">
      <c r="A113" s="55">
        <v>111</v>
      </c>
      <c r="B113" s="46" t="s">
        <v>268</v>
      </c>
      <c r="D113" s="60">
        <f>'Initial Allocation'!H114</f>
        <v>0</v>
      </c>
    </row>
    <row r="114" spans="1:4" x14ac:dyDescent="0.2">
      <c r="A114" s="55">
        <v>112</v>
      </c>
      <c r="B114" s="46" t="s">
        <v>123</v>
      </c>
      <c r="D114" s="60">
        <f>'Initial Allocation'!H115</f>
        <v>0</v>
      </c>
    </row>
    <row r="115" spans="1:4" x14ac:dyDescent="0.2">
      <c r="A115" s="55">
        <v>113</v>
      </c>
      <c r="B115" s="46" t="s">
        <v>50</v>
      </c>
      <c r="D115" s="60">
        <f>'Initial Allocation'!H116</f>
        <v>0</v>
      </c>
    </row>
    <row r="116" spans="1:4" ht="25.5" x14ac:dyDescent="0.2">
      <c r="A116" s="55">
        <v>114</v>
      </c>
      <c r="B116" s="46" t="s">
        <v>250</v>
      </c>
      <c r="D116" s="60">
        <f>'Initial Allocation'!H117</f>
        <v>0</v>
      </c>
    </row>
    <row r="117" spans="1:4" x14ac:dyDescent="0.2">
      <c r="A117" s="55">
        <v>115</v>
      </c>
      <c r="B117" s="46" t="s">
        <v>127</v>
      </c>
      <c r="D117" s="60">
        <f>'Initial Allocation'!H118</f>
        <v>0</v>
      </c>
    </row>
    <row r="118" spans="1:4" x14ac:dyDescent="0.2">
      <c r="A118" s="55">
        <v>116</v>
      </c>
      <c r="B118" s="46" t="s">
        <v>171</v>
      </c>
      <c r="D118" s="60">
        <f>'Initial Allocation'!H119</f>
        <v>0</v>
      </c>
    </row>
    <row r="119" spans="1:4" x14ac:dyDescent="0.2">
      <c r="A119" s="55">
        <v>117</v>
      </c>
      <c r="B119" s="46" t="s">
        <v>237</v>
      </c>
      <c r="D119" s="60">
        <f>'Initial Allocation'!H120</f>
        <v>0</v>
      </c>
    </row>
    <row r="120" spans="1:4" x14ac:dyDescent="0.2">
      <c r="A120" s="55">
        <v>118</v>
      </c>
      <c r="B120" s="46" t="s">
        <v>264</v>
      </c>
      <c r="D120" s="60">
        <f>'Initial Allocation'!H121</f>
        <v>0</v>
      </c>
    </row>
    <row r="121" spans="1:4" x14ac:dyDescent="0.2">
      <c r="A121" s="55">
        <v>119</v>
      </c>
      <c r="B121" s="46" t="s">
        <v>187</v>
      </c>
      <c r="D121" s="60">
        <f>'Initial Allocation'!H122</f>
        <v>0</v>
      </c>
    </row>
    <row r="122" spans="1:4" x14ac:dyDescent="0.2">
      <c r="A122" s="55">
        <v>120</v>
      </c>
      <c r="B122" s="46" t="s">
        <v>260</v>
      </c>
      <c r="D122" s="60">
        <f>'Initial Allocation'!H123</f>
        <v>0</v>
      </c>
    </row>
    <row r="123" spans="1:4" ht="25.5" x14ac:dyDescent="0.2">
      <c r="A123" s="55">
        <v>121</v>
      </c>
      <c r="B123" s="46" t="s">
        <v>233</v>
      </c>
      <c r="D123" s="60">
        <f>'Initial Allocation'!H124</f>
        <v>0</v>
      </c>
    </row>
    <row r="124" spans="1:4" x14ac:dyDescent="0.2">
      <c r="A124" s="55">
        <v>122</v>
      </c>
      <c r="B124" s="46" t="s">
        <v>234</v>
      </c>
      <c r="D124" s="60">
        <f>'Initial Allocation'!H125</f>
        <v>0</v>
      </c>
    </row>
    <row r="125" spans="1:4" x14ac:dyDescent="0.2">
      <c r="A125" s="55">
        <v>123</v>
      </c>
      <c r="B125" s="46" t="s">
        <v>51</v>
      </c>
      <c r="D125" s="60">
        <f>'Initial Allocation'!H126</f>
        <v>0</v>
      </c>
    </row>
    <row r="126" spans="1:4" x14ac:dyDescent="0.2">
      <c r="A126" s="55">
        <v>124</v>
      </c>
      <c r="B126" s="46" t="s">
        <v>52</v>
      </c>
      <c r="D126" s="60">
        <f>'Initial Allocation'!H127</f>
        <v>0</v>
      </c>
    </row>
    <row r="127" spans="1:4" x14ac:dyDescent="0.2">
      <c r="A127" s="55">
        <v>125</v>
      </c>
      <c r="B127" s="46" t="s">
        <v>206</v>
      </c>
      <c r="D127" s="60">
        <f>'Initial Allocation'!H128</f>
        <v>0</v>
      </c>
    </row>
    <row r="128" spans="1:4" x14ac:dyDescent="0.2">
      <c r="A128" s="55">
        <v>126</v>
      </c>
      <c r="B128" s="46" t="s">
        <v>165</v>
      </c>
      <c r="D128" s="60">
        <f>'Initial Allocation'!H129</f>
        <v>0</v>
      </c>
    </row>
    <row r="129" spans="1:4" ht="25.5" x14ac:dyDescent="0.2">
      <c r="A129" s="55">
        <v>127</v>
      </c>
      <c r="B129" s="46" t="s">
        <v>238</v>
      </c>
      <c r="D129" s="60">
        <f>'Initial Allocation'!H130</f>
        <v>0</v>
      </c>
    </row>
    <row r="130" spans="1:4" x14ac:dyDescent="0.2">
      <c r="A130" s="55">
        <v>128</v>
      </c>
      <c r="B130" s="45" t="s">
        <v>54</v>
      </c>
      <c r="D130" s="60">
        <f>'Initial Allocation'!H131</f>
        <v>0</v>
      </c>
    </row>
    <row r="131" spans="1:4" x14ac:dyDescent="0.2">
      <c r="A131" s="55">
        <v>129</v>
      </c>
      <c r="B131" s="46" t="s">
        <v>208</v>
      </c>
      <c r="D131" s="60">
        <f>'Initial Allocation'!H132</f>
        <v>0</v>
      </c>
    </row>
    <row r="132" spans="1:4" x14ac:dyDescent="0.2">
      <c r="A132" s="55">
        <v>130</v>
      </c>
      <c r="B132" s="45" t="s">
        <v>55</v>
      </c>
      <c r="D132" s="60">
        <f>'Initial Allocation'!H133</f>
        <v>0</v>
      </c>
    </row>
    <row r="133" spans="1:4" x14ac:dyDescent="0.2">
      <c r="A133" s="55">
        <v>131</v>
      </c>
      <c r="B133" s="45" t="s">
        <v>113</v>
      </c>
      <c r="D133" s="60">
        <f>'Initial Allocation'!H134</f>
        <v>0</v>
      </c>
    </row>
    <row r="134" spans="1:4" x14ac:dyDescent="0.2">
      <c r="A134" s="55">
        <v>132</v>
      </c>
      <c r="B134" s="46" t="s">
        <v>248</v>
      </c>
      <c r="D134" s="60">
        <f>'Initial Allocation'!H135</f>
        <v>0</v>
      </c>
    </row>
    <row r="135" spans="1:4" x14ac:dyDescent="0.2">
      <c r="A135" s="55">
        <v>133</v>
      </c>
      <c r="B135" s="46" t="s">
        <v>199</v>
      </c>
      <c r="D135" s="60">
        <f>'Initial Allocation'!H136</f>
        <v>0</v>
      </c>
    </row>
    <row r="136" spans="1:4" x14ac:dyDescent="0.2">
      <c r="A136" s="55">
        <v>134</v>
      </c>
      <c r="B136" s="43" t="s">
        <v>107</v>
      </c>
      <c r="D136" s="60">
        <f>'Initial Allocation'!H137</f>
        <v>0</v>
      </c>
    </row>
    <row r="137" spans="1:4" ht="38.25" x14ac:dyDescent="0.2">
      <c r="A137" s="55">
        <v>135</v>
      </c>
      <c r="B137" s="45" t="s">
        <v>178</v>
      </c>
      <c r="D137" s="60">
        <f>'Initial Allocation'!H138</f>
        <v>0</v>
      </c>
    </row>
    <row r="138" spans="1:4" ht="25.5" x14ac:dyDescent="0.2">
      <c r="A138" s="55">
        <v>136</v>
      </c>
      <c r="B138" s="45" t="s">
        <v>57</v>
      </c>
      <c r="D138" s="60">
        <f>'Initial Allocation'!H139</f>
        <v>0</v>
      </c>
    </row>
    <row r="139" spans="1:4" x14ac:dyDescent="0.2">
      <c r="A139" s="55">
        <v>137</v>
      </c>
      <c r="B139" s="43" t="s">
        <v>108</v>
      </c>
      <c r="D139" s="60">
        <f>'Initial Allocation'!H140</f>
        <v>0</v>
      </c>
    </row>
    <row r="140" spans="1:4" ht="25.5" x14ac:dyDescent="0.2">
      <c r="A140" s="55">
        <v>138</v>
      </c>
      <c r="B140" s="45" t="s">
        <v>58</v>
      </c>
      <c r="D140" s="60">
        <f>'Initial Allocation'!H141</f>
        <v>0</v>
      </c>
    </row>
    <row r="141" spans="1:4" x14ac:dyDescent="0.2">
      <c r="A141" s="55">
        <v>139</v>
      </c>
      <c r="B141" s="45" t="s">
        <v>59</v>
      </c>
      <c r="D141" s="60">
        <f>'Initial Allocation'!H142</f>
        <v>0</v>
      </c>
    </row>
    <row r="142" spans="1:4" ht="25.5" x14ac:dyDescent="0.2">
      <c r="A142" s="55">
        <v>140</v>
      </c>
      <c r="B142" s="46" t="s">
        <v>129</v>
      </c>
      <c r="D142" s="60">
        <f>'Initial Allocation'!H143</f>
        <v>0</v>
      </c>
    </row>
    <row r="143" spans="1:4" x14ac:dyDescent="0.2">
      <c r="A143" s="55">
        <v>141</v>
      </c>
      <c r="B143" s="46" t="s">
        <v>230</v>
      </c>
      <c r="D143" s="60">
        <f>'Initial Allocation'!H144</f>
        <v>0</v>
      </c>
    </row>
    <row r="144" spans="1:4" x14ac:dyDescent="0.2">
      <c r="A144" s="55">
        <v>142</v>
      </c>
      <c r="B144" s="46" t="s">
        <v>60</v>
      </c>
      <c r="D144" s="60">
        <f>'Initial Allocation'!H145</f>
        <v>0</v>
      </c>
    </row>
    <row r="145" spans="1:4" x14ac:dyDescent="0.2">
      <c r="A145" s="55">
        <v>143</v>
      </c>
      <c r="B145" s="46" t="s">
        <v>226</v>
      </c>
      <c r="D145" s="60">
        <f>'Initial Allocation'!H146</f>
        <v>0</v>
      </c>
    </row>
    <row r="146" spans="1:4" x14ac:dyDescent="0.2">
      <c r="A146" s="55">
        <v>144</v>
      </c>
      <c r="B146" s="17" t="s">
        <v>201</v>
      </c>
      <c r="D146" s="60">
        <f>'Initial Allocation'!H147</f>
        <v>0</v>
      </c>
    </row>
    <row r="147" spans="1:4" x14ac:dyDescent="0.2">
      <c r="A147" s="55">
        <v>145</v>
      </c>
      <c r="B147" s="45" t="s">
        <v>61</v>
      </c>
      <c r="D147" s="60">
        <f>'Initial Allocation'!H148</f>
        <v>0</v>
      </c>
    </row>
    <row r="148" spans="1:4" x14ac:dyDescent="0.2">
      <c r="A148" s="55">
        <v>146</v>
      </c>
      <c r="B148" s="46" t="s">
        <v>128</v>
      </c>
      <c r="D148" s="60">
        <f>'Initial Allocation'!H149</f>
        <v>0</v>
      </c>
    </row>
    <row r="149" spans="1:4" x14ac:dyDescent="0.2">
      <c r="A149" s="55">
        <v>147</v>
      </c>
      <c r="B149" s="45" t="s">
        <v>62</v>
      </c>
      <c r="D149" s="60">
        <f>'Initial Allocation'!H150</f>
        <v>0</v>
      </c>
    </row>
    <row r="150" spans="1:4" ht="25.5" x14ac:dyDescent="0.2">
      <c r="A150" s="55">
        <v>148</v>
      </c>
      <c r="B150" s="45" t="s">
        <v>63</v>
      </c>
      <c r="D150" s="60">
        <f>'Initial Allocation'!H151</f>
        <v>0</v>
      </c>
    </row>
    <row r="151" spans="1:4" ht="51" x14ac:dyDescent="0.2">
      <c r="A151" s="55">
        <v>149</v>
      </c>
      <c r="B151" s="46" t="s">
        <v>266</v>
      </c>
      <c r="D151" s="60">
        <f>'Initial Allocation'!H152</f>
        <v>0</v>
      </c>
    </row>
    <row r="152" spans="1:4" x14ac:dyDescent="0.2">
      <c r="A152" s="55">
        <v>150</v>
      </c>
      <c r="B152" s="46" t="s">
        <v>183</v>
      </c>
      <c r="D152" s="60">
        <f>'Initial Allocation'!H153</f>
        <v>0</v>
      </c>
    </row>
    <row r="153" spans="1:4" x14ac:dyDescent="0.2">
      <c r="A153" s="55">
        <v>151</v>
      </c>
      <c r="B153" s="46" t="s">
        <v>227</v>
      </c>
      <c r="D153" s="60">
        <f>'Initial Allocation'!H154</f>
        <v>0</v>
      </c>
    </row>
    <row r="154" spans="1:4" x14ac:dyDescent="0.2">
      <c r="A154" s="55">
        <v>152</v>
      </c>
      <c r="B154" s="43" t="s">
        <v>64</v>
      </c>
      <c r="D154" s="60">
        <f>'Initial Allocation'!H155</f>
        <v>0</v>
      </c>
    </row>
    <row r="155" spans="1:4" x14ac:dyDescent="0.2">
      <c r="A155" s="55">
        <v>153</v>
      </c>
      <c r="B155" s="46" t="s">
        <v>142</v>
      </c>
      <c r="D155" s="60">
        <f>'Initial Allocation'!H156</f>
        <v>0</v>
      </c>
    </row>
    <row r="156" spans="1:4" x14ac:dyDescent="0.2">
      <c r="A156" s="55">
        <v>154</v>
      </c>
      <c r="B156" s="46" t="s">
        <v>133</v>
      </c>
      <c r="D156" s="60">
        <f>'Initial Allocation'!H157</f>
        <v>0</v>
      </c>
    </row>
    <row r="157" spans="1:4" x14ac:dyDescent="0.2">
      <c r="A157" s="55">
        <v>155</v>
      </c>
      <c r="B157" s="46" t="s">
        <v>154</v>
      </c>
      <c r="D157" s="60">
        <f>'Initial Allocation'!H158</f>
        <v>0</v>
      </c>
    </row>
    <row r="158" spans="1:4" x14ac:dyDescent="0.2">
      <c r="A158" s="55">
        <v>156</v>
      </c>
      <c r="B158" s="45" t="s">
        <v>65</v>
      </c>
      <c r="D158" s="60">
        <f>'Initial Allocation'!H159</f>
        <v>0</v>
      </c>
    </row>
    <row r="159" spans="1:4" x14ac:dyDescent="0.2">
      <c r="A159" s="55">
        <v>157</v>
      </c>
      <c r="B159" s="45" t="s">
        <v>66</v>
      </c>
      <c r="D159" s="60">
        <f>'Initial Allocation'!H160</f>
        <v>0</v>
      </c>
    </row>
    <row r="160" spans="1:4" x14ac:dyDescent="0.2">
      <c r="A160" s="55">
        <v>158</v>
      </c>
      <c r="B160" s="45" t="s">
        <v>116</v>
      </c>
      <c r="D160" s="60">
        <f>'Initial Allocation'!H161</f>
        <v>0</v>
      </c>
    </row>
    <row r="161" spans="1:4" x14ac:dyDescent="0.2">
      <c r="A161" s="55">
        <v>159</v>
      </c>
      <c r="B161" s="45" t="s">
        <v>67</v>
      </c>
      <c r="D161" s="60">
        <f>'Initial Allocation'!H162</f>
        <v>0</v>
      </c>
    </row>
    <row r="162" spans="1:4" x14ac:dyDescent="0.2">
      <c r="A162" s="55">
        <v>160</v>
      </c>
      <c r="B162" s="45" t="s">
        <v>114</v>
      </c>
      <c r="D162" s="60">
        <f>'Initial Allocation'!H163</f>
        <v>0</v>
      </c>
    </row>
    <row r="163" spans="1:4" x14ac:dyDescent="0.2">
      <c r="A163" s="55">
        <v>161</v>
      </c>
      <c r="B163" s="45" t="s">
        <v>153</v>
      </c>
      <c r="D163" s="60">
        <f>'Initial Allocation'!H164</f>
        <v>0</v>
      </c>
    </row>
    <row r="164" spans="1:4" ht="25.5" x14ac:dyDescent="0.2">
      <c r="A164" s="55">
        <v>162</v>
      </c>
      <c r="B164" s="45" t="s">
        <v>177</v>
      </c>
      <c r="D164" s="60">
        <f>'Initial Allocation'!H165</f>
        <v>0</v>
      </c>
    </row>
    <row r="165" spans="1:4" x14ac:dyDescent="0.2">
      <c r="A165" s="55">
        <v>163</v>
      </c>
      <c r="B165" s="46" t="s">
        <v>166</v>
      </c>
      <c r="D165" s="60">
        <f>'Initial Allocation'!H166</f>
        <v>0</v>
      </c>
    </row>
    <row r="166" spans="1:4" x14ac:dyDescent="0.2">
      <c r="A166" s="55">
        <v>164</v>
      </c>
      <c r="B166" s="45" t="s">
        <v>68</v>
      </c>
      <c r="D166" s="60">
        <f>'Initial Allocation'!H167</f>
        <v>0</v>
      </c>
    </row>
    <row r="167" spans="1:4" x14ac:dyDescent="0.2">
      <c r="A167" s="55">
        <v>165</v>
      </c>
      <c r="B167" s="45" t="s">
        <v>69</v>
      </c>
      <c r="D167" s="60">
        <f>'Initial Allocation'!H168</f>
        <v>0</v>
      </c>
    </row>
    <row r="168" spans="1:4" x14ac:dyDescent="0.2">
      <c r="A168" s="55">
        <v>166</v>
      </c>
      <c r="B168" s="46" t="s">
        <v>249</v>
      </c>
      <c r="D168" s="60">
        <f>'Initial Allocation'!H169</f>
        <v>0</v>
      </c>
    </row>
    <row r="169" spans="1:4" x14ac:dyDescent="0.2">
      <c r="A169" s="55">
        <v>167</v>
      </c>
      <c r="B169" s="45" t="s">
        <v>172</v>
      </c>
      <c r="D169" s="60">
        <f>'Initial Allocation'!H170</f>
        <v>0</v>
      </c>
    </row>
    <row r="170" spans="1:4" x14ac:dyDescent="0.2">
      <c r="A170" s="55">
        <v>168</v>
      </c>
      <c r="B170" s="46" t="s">
        <v>235</v>
      </c>
      <c r="D170" s="60">
        <f>'Initial Allocation'!H171</f>
        <v>0</v>
      </c>
    </row>
    <row r="171" spans="1:4" x14ac:dyDescent="0.2">
      <c r="A171" s="55">
        <v>169</v>
      </c>
      <c r="B171" s="45" t="s">
        <v>70</v>
      </c>
      <c r="D171" s="60">
        <f>'Initial Allocation'!H172</f>
        <v>0</v>
      </c>
    </row>
    <row r="172" spans="1:4" x14ac:dyDescent="0.2">
      <c r="A172" s="55">
        <v>170</v>
      </c>
      <c r="B172" s="46" t="s">
        <v>259</v>
      </c>
      <c r="D172" s="60">
        <f>'Initial Allocation'!H173</f>
        <v>0</v>
      </c>
    </row>
    <row r="173" spans="1:4" x14ac:dyDescent="0.2">
      <c r="A173" s="55">
        <v>171</v>
      </c>
      <c r="B173" s="46" t="s">
        <v>229</v>
      </c>
      <c r="D173" s="60">
        <f>'Initial Allocation'!H174</f>
        <v>0</v>
      </c>
    </row>
    <row r="174" spans="1:4" x14ac:dyDescent="0.2">
      <c r="A174" s="55">
        <v>172</v>
      </c>
      <c r="B174" s="46" t="s">
        <v>191</v>
      </c>
      <c r="D174" s="60">
        <f>'Initial Allocation'!H175</f>
        <v>0</v>
      </c>
    </row>
    <row r="175" spans="1:4" x14ac:dyDescent="0.2">
      <c r="A175" s="55">
        <v>173</v>
      </c>
      <c r="B175" s="46" t="s">
        <v>71</v>
      </c>
      <c r="D175" s="60">
        <f>'Initial Allocation'!H176</f>
        <v>0</v>
      </c>
    </row>
    <row r="176" spans="1:4" x14ac:dyDescent="0.2">
      <c r="A176" s="55">
        <v>174</v>
      </c>
      <c r="B176" s="46" t="s">
        <v>72</v>
      </c>
      <c r="D176" s="60">
        <f>'Initial Allocation'!H177</f>
        <v>0</v>
      </c>
    </row>
    <row r="177" spans="1:4" x14ac:dyDescent="0.2">
      <c r="A177" s="55">
        <v>175</v>
      </c>
      <c r="B177" s="46" t="s">
        <v>197</v>
      </c>
      <c r="D177" s="60">
        <f>'Initial Allocation'!H178</f>
        <v>0</v>
      </c>
    </row>
    <row r="178" spans="1:4" x14ac:dyDescent="0.2">
      <c r="A178" s="55">
        <v>176</v>
      </c>
      <c r="B178" s="46" t="s">
        <v>189</v>
      </c>
      <c r="D178" s="60">
        <f>'Initial Allocation'!H179</f>
        <v>0</v>
      </c>
    </row>
    <row r="179" spans="1:4" x14ac:dyDescent="0.2">
      <c r="A179" s="55">
        <v>177</v>
      </c>
      <c r="B179" s="45" t="s">
        <v>73</v>
      </c>
      <c r="D179" s="60">
        <f>'Initial Allocation'!H180</f>
        <v>0</v>
      </c>
    </row>
    <row r="180" spans="1:4" x14ac:dyDescent="0.2">
      <c r="A180" s="55">
        <v>178</v>
      </c>
      <c r="B180" s="46" t="s">
        <v>180</v>
      </c>
      <c r="D180" s="60">
        <f>'Initial Allocation'!H181</f>
        <v>0</v>
      </c>
    </row>
    <row r="181" spans="1:4" x14ac:dyDescent="0.2">
      <c r="A181" s="55">
        <v>179</v>
      </c>
      <c r="B181" s="46" t="s">
        <v>269</v>
      </c>
      <c r="D181" s="60">
        <f>'Initial Allocation'!H182</f>
        <v>0</v>
      </c>
    </row>
    <row r="182" spans="1:4" x14ac:dyDescent="0.2">
      <c r="A182" s="55">
        <v>180</v>
      </c>
      <c r="B182" s="46" t="s">
        <v>247</v>
      </c>
      <c r="D182" s="60">
        <f>'Initial Allocation'!H183</f>
        <v>0</v>
      </c>
    </row>
    <row r="183" spans="1:4" x14ac:dyDescent="0.2">
      <c r="A183" s="55">
        <v>181</v>
      </c>
      <c r="B183" s="46" t="s">
        <v>256</v>
      </c>
      <c r="D183" s="60">
        <f>'Initial Allocation'!H184</f>
        <v>0</v>
      </c>
    </row>
    <row r="184" spans="1:4" x14ac:dyDescent="0.2">
      <c r="A184" s="55">
        <v>182</v>
      </c>
      <c r="B184" s="46" t="s">
        <v>198</v>
      </c>
      <c r="D184" s="60">
        <f>'Initial Allocation'!H185</f>
        <v>0</v>
      </c>
    </row>
    <row r="185" spans="1:4" ht="25.5" x14ac:dyDescent="0.2">
      <c r="A185" s="55">
        <v>183</v>
      </c>
      <c r="B185" s="45" t="s">
        <v>74</v>
      </c>
      <c r="D185" s="60">
        <f>'Initial Allocation'!H186</f>
        <v>0</v>
      </c>
    </row>
    <row r="186" spans="1:4" ht="25.5" x14ac:dyDescent="0.2">
      <c r="A186" s="55">
        <v>184</v>
      </c>
      <c r="B186" s="45" t="s">
        <v>122</v>
      </c>
      <c r="D186" s="60">
        <f>'Initial Allocation'!H187</f>
        <v>0</v>
      </c>
    </row>
    <row r="187" spans="1:4" x14ac:dyDescent="0.2">
      <c r="A187" s="55">
        <v>185</v>
      </c>
      <c r="B187" s="46" t="s">
        <v>143</v>
      </c>
      <c r="D187" s="60">
        <f>'Initial Allocation'!H188</f>
        <v>0</v>
      </c>
    </row>
    <row r="188" spans="1:4" x14ac:dyDescent="0.2">
      <c r="A188" s="55">
        <v>186</v>
      </c>
      <c r="B188" s="46" t="s">
        <v>75</v>
      </c>
      <c r="D188" s="60">
        <f>'Initial Allocation'!H189</f>
        <v>0</v>
      </c>
    </row>
    <row r="189" spans="1:4" ht="25.5" x14ac:dyDescent="0.2">
      <c r="A189" s="55">
        <v>187</v>
      </c>
      <c r="B189" s="46" t="s">
        <v>76</v>
      </c>
      <c r="D189" s="60">
        <f>'Initial Allocation'!H190</f>
        <v>0</v>
      </c>
    </row>
    <row r="190" spans="1:4" ht="25.5" x14ac:dyDescent="0.2">
      <c r="A190" s="55">
        <v>188</v>
      </c>
      <c r="B190" s="46" t="s">
        <v>245</v>
      </c>
      <c r="D190" s="60">
        <f>'Initial Allocation'!H191</f>
        <v>0</v>
      </c>
    </row>
    <row r="191" spans="1:4" x14ac:dyDescent="0.2">
      <c r="A191" s="55">
        <v>189</v>
      </c>
      <c r="B191" s="46" t="s">
        <v>155</v>
      </c>
      <c r="D191" s="60">
        <f>'Initial Allocation'!H192</f>
        <v>0</v>
      </c>
    </row>
    <row r="192" spans="1:4" x14ac:dyDescent="0.2">
      <c r="A192" s="55">
        <v>190</v>
      </c>
      <c r="B192" s="46" t="s">
        <v>184</v>
      </c>
      <c r="D192" s="60">
        <f>'Initial Allocation'!H193</f>
        <v>0</v>
      </c>
    </row>
    <row r="193" spans="1:4" x14ac:dyDescent="0.2">
      <c r="A193" s="55">
        <v>191</v>
      </c>
      <c r="B193" s="46" t="s">
        <v>254</v>
      </c>
      <c r="D193" s="60">
        <f>'Initial Allocation'!H194</f>
        <v>0</v>
      </c>
    </row>
    <row r="194" spans="1:4" x14ac:dyDescent="0.2">
      <c r="A194" s="55">
        <v>192</v>
      </c>
      <c r="B194" s="46" t="s">
        <v>267</v>
      </c>
      <c r="D194" s="60">
        <f>'Initial Allocation'!H195</f>
        <v>0</v>
      </c>
    </row>
    <row r="195" spans="1:4" x14ac:dyDescent="0.2">
      <c r="A195" s="55">
        <v>193</v>
      </c>
      <c r="B195" s="46" t="s">
        <v>152</v>
      </c>
      <c r="D195" s="60">
        <f>'Initial Allocation'!H196</f>
        <v>0</v>
      </c>
    </row>
    <row r="196" spans="1:4" x14ac:dyDescent="0.2">
      <c r="A196" s="55">
        <v>194</v>
      </c>
      <c r="B196" s="46" t="s">
        <v>77</v>
      </c>
      <c r="D196" s="60">
        <f>'Initial Allocation'!H197</f>
        <v>0</v>
      </c>
    </row>
    <row r="197" spans="1:4" x14ac:dyDescent="0.2">
      <c r="A197" s="55">
        <v>195</v>
      </c>
      <c r="B197" s="46" t="s">
        <v>168</v>
      </c>
      <c r="D197" s="60">
        <f>'Initial Allocation'!H198</f>
        <v>0</v>
      </c>
    </row>
    <row r="198" spans="1:4" x14ac:dyDescent="0.2">
      <c r="B198" s="46"/>
    </row>
    <row r="199" spans="1:4" x14ac:dyDescent="0.2">
      <c r="B199" s="61" t="s">
        <v>148</v>
      </c>
      <c r="D199" s="88">
        <f>SUM(D3:D197)</f>
        <v>0</v>
      </c>
    </row>
    <row r="200" spans="1:4" x14ac:dyDescent="0.2">
      <c r="B200" s="62"/>
    </row>
    <row r="201" spans="1:4" x14ac:dyDescent="0.2">
      <c r="B201" s="67" t="s">
        <v>97</v>
      </c>
    </row>
    <row r="202" spans="1:4" ht="25.5" x14ac:dyDescent="0.2">
      <c r="A202" s="55">
        <v>200</v>
      </c>
      <c r="B202" s="45" t="s">
        <v>78</v>
      </c>
      <c r="D202" s="60">
        <f>'Initial Allocation'!H201</f>
        <v>0</v>
      </c>
    </row>
    <row r="203" spans="1:4" ht="25.5" x14ac:dyDescent="0.2">
      <c r="A203" s="55">
        <v>201</v>
      </c>
      <c r="B203" s="45" t="s">
        <v>79</v>
      </c>
      <c r="D203" s="60">
        <f>'Initial Allocation'!H202</f>
        <v>0</v>
      </c>
    </row>
    <row r="204" spans="1:4" x14ac:dyDescent="0.2">
      <c r="A204" s="55">
        <v>202</v>
      </c>
      <c r="B204" s="46" t="s">
        <v>179</v>
      </c>
      <c r="D204" s="60">
        <f>'Initial Allocation'!H203</f>
        <v>0</v>
      </c>
    </row>
    <row r="205" spans="1:4" x14ac:dyDescent="0.2">
      <c r="A205" s="55">
        <v>203</v>
      </c>
      <c r="B205" s="45" t="s">
        <v>80</v>
      </c>
      <c r="D205" s="60">
        <f>'Initial Allocation'!H204</f>
        <v>0</v>
      </c>
    </row>
    <row r="206" spans="1:4" x14ac:dyDescent="0.2">
      <c r="A206" s="55">
        <v>204</v>
      </c>
      <c r="B206" s="45" t="s">
        <v>81</v>
      </c>
      <c r="D206" s="60">
        <f>'Initial Allocation'!H205</f>
        <v>0</v>
      </c>
    </row>
    <row r="207" spans="1:4" x14ac:dyDescent="0.2">
      <c r="A207" s="55">
        <v>205</v>
      </c>
      <c r="B207" s="45" t="s">
        <v>82</v>
      </c>
      <c r="D207" s="60">
        <f>'Initial Allocation'!H206</f>
        <v>0</v>
      </c>
    </row>
    <row r="208" spans="1:4" x14ac:dyDescent="0.2">
      <c r="A208" s="55">
        <v>206</v>
      </c>
      <c r="B208" s="49" t="s">
        <v>101</v>
      </c>
      <c r="D208" s="60">
        <f>'Initial Allocation'!H207</f>
        <v>0</v>
      </c>
    </row>
    <row r="209" spans="1:4" ht="25.5" x14ac:dyDescent="0.2">
      <c r="A209" s="55">
        <v>207</v>
      </c>
      <c r="B209" s="49" t="s">
        <v>103</v>
      </c>
      <c r="D209" s="60">
        <f>'Initial Allocation'!H208</f>
        <v>0</v>
      </c>
    </row>
    <row r="210" spans="1:4" x14ac:dyDescent="0.2">
      <c r="A210" s="55">
        <v>208</v>
      </c>
      <c r="B210" s="45" t="s">
        <v>83</v>
      </c>
      <c r="D210" s="60">
        <f>'Initial Allocation'!H209</f>
        <v>0</v>
      </c>
    </row>
    <row r="211" spans="1:4" ht="25.5" x14ac:dyDescent="0.2">
      <c r="A211" s="55">
        <v>209</v>
      </c>
      <c r="B211" s="45" t="s">
        <v>84</v>
      </c>
      <c r="D211" s="60">
        <f>'Initial Allocation'!H210</f>
        <v>0</v>
      </c>
    </row>
    <row r="212" spans="1:4" x14ac:dyDescent="0.2">
      <c r="A212" s="55">
        <v>210</v>
      </c>
      <c r="B212" s="46" t="s">
        <v>194</v>
      </c>
      <c r="D212" s="60">
        <f>'Initial Allocation'!H211</f>
        <v>0</v>
      </c>
    </row>
    <row r="213" spans="1:4" x14ac:dyDescent="0.2">
      <c r="A213" s="55">
        <v>211</v>
      </c>
      <c r="B213" s="49" t="s">
        <v>139</v>
      </c>
      <c r="D213" s="60">
        <f>'Initial Allocation'!H212</f>
        <v>0</v>
      </c>
    </row>
    <row r="214" spans="1:4" x14ac:dyDescent="0.2">
      <c r="A214" s="55">
        <v>212</v>
      </c>
      <c r="B214" s="46" t="s">
        <v>85</v>
      </c>
      <c r="D214" s="60">
        <f>'Initial Allocation'!H213</f>
        <v>0</v>
      </c>
    </row>
    <row r="215" spans="1:4" ht="25.5" x14ac:dyDescent="0.2">
      <c r="A215" s="55">
        <v>213</v>
      </c>
      <c r="B215" s="46" t="s">
        <v>204</v>
      </c>
      <c r="D215" s="60">
        <f>'Initial Allocation'!H214</f>
        <v>0</v>
      </c>
    </row>
    <row r="216" spans="1:4" x14ac:dyDescent="0.2">
      <c r="A216" s="55">
        <v>214</v>
      </c>
      <c r="B216" s="46" t="s">
        <v>124</v>
      </c>
      <c r="D216" s="60">
        <f>'Initial Allocation'!H215</f>
        <v>0</v>
      </c>
    </row>
    <row r="217" spans="1:4" ht="25.5" x14ac:dyDescent="0.2">
      <c r="A217" s="55">
        <v>215</v>
      </c>
      <c r="B217" s="45" t="s">
        <v>86</v>
      </c>
      <c r="D217" s="60">
        <f>'Initial Allocation'!H216</f>
        <v>0</v>
      </c>
    </row>
    <row r="218" spans="1:4" x14ac:dyDescent="0.2">
      <c r="A218" s="55">
        <v>216</v>
      </c>
      <c r="B218" s="46" t="s">
        <v>261</v>
      </c>
      <c r="D218" s="60">
        <f>'Initial Allocation'!H217</f>
        <v>0</v>
      </c>
    </row>
    <row r="219" spans="1:4" x14ac:dyDescent="0.2">
      <c r="A219" s="55">
        <v>217</v>
      </c>
      <c r="B219" s="45" t="s">
        <v>87</v>
      </c>
      <c r="D219" s="60">
        <f>'Initial Allocation'!H218</f>
        <v>0</v>
      </c>
    </row>
    <row r="220" spans="1:4" ht="25.5" x14ac:dyDescent="0.2">
      <c r="A220" s="55">
        <v>218</v>
      </c>
      <c r="B220" s="45" t="s">
        <v>88</v>
      </c>
      <c r="D220" s="60">
        <f>'Initial Allocation'!H219</f>
        <v>0</v>
      </c>
    </row>
    <row r="221" spans="1:4" x14ac:dyDescent="0.2">
      <c r="A221" s="55">
        <v>219</v>
      </c>
      <c r="B221" s="45" t="s">
        <v>89</v>
      </c>
      <c r="D221" s="60">
        <f>'Initial Allocation'!H220</f>
        <v>0</v>
      </c>
    </row>
    <row r="222" spans="1:4" ht="38.25" x14ac:dyDescent="0.2">
      <c r="A222" s="55">
        <v>220</v>
      </c>
      <c r="B222" s="45" t="s">
        <v>90</v>
      </c>
      <c r="D222" s="60">
        <f>'Initial Allocation'!H221</f>
        <v>0</v>
      </c>
    </row>
    <row r="223" spans="1:4" x14ac:dyDescent="0.2">
      <c r="A223" s="55">
        <v>221</v>
      </c>
      <c r="B223" s="45" t="s">
        <v>91</v>
      </c>
      <c r="D223" s="60">
        <f>'Initial Allocation'!H222</f>
        <v>0</v>
      </c>
    </row>
    <row r="224" spans="1:4" x14ac:dyDescent="0.2">
      <c r="A224" s="55">
        <v>222</v>
      </c>
      <c r="B224" s="49" t="s">
        <v>104</v>
      </c>
      <c r="D224" s="60">
        <f>'Initial Allocation'!H223</f>
        <v>0</v>
      </c>
    </row>
    <row r="225" spans="1:4" ht="25.5" x14ac:dyDescent="0.2">
      <c r="A225" s="55">
        <v>223</v>
      </c>
      <c r="B225" s="46" t="s">
        <v>140</v>
      </c>
      <c r="D225" s="60">
        <f>'Initial Allocation'!H224</f>
        <v>0</v>
      </c>
    </row>
    <row r="226" spans="1:4" x14ac:dyDescent="0.2">
      <c r="A226" s="55">
        <v>224</v>
      </c>
      <c r="B226" s="45" t="s">
        <v>92</v>
      </c>
      <c r="D226" s="60">
        <f>'Initial Allocation'!H225</f>
        <v>0</v>
      </c>
    </row>
    <row r="227" spans="1:4" x14ac:dyDescent="0.2">
      <c r="A227" s="55">
        <v>225</v>
      </c>
      <c r="B227" s="45" t="s">
        <v>93</v>
      </c>
      <c r="D227" s="60">
        <f>'Initial Allocation'!H226</f>
        <v>0</v>
      </c>
    </row>
    <row r="228" spans="1:4" ht="25.5" x14ac:dyDescent="0.2">
      <c r="A228" s="55">
        <v>226</v>
      </c>
      <c r="B228" s="45" t="s">
        <v>94</v>
      </c>
      <c r="D228" s="60">
        <f>'Initial Allocation'!H227</f>
        <v>0</v>
      </c>
    </row>
    <row r="229" spans="1:4" ht="25.5" x14ac:dyDescent="0.2">
      <c r="A229" s="55">
        <v>227</v>
      </c>
      <c r="B229" s="45" t="s">
        <v>95</v>
      </c>
      <c r="D229" s="60">
        <f>'Initial Allocation'!H228</f>
        <v>0</v>
      </c>
    </row>
    <row r="230" spans="1:4" x14ac:dyDescent="0.2">
      <c r="A230" s="55">
        <v>228</v>
      </c>
      <c r="B230" s="45" t="s">
        <v>96</v>
      </c>
      <c r="D230" s="60">
        <f>'Initial Allocation'!H229</f>
        <v>0</v>
      </c>
    </row>
    <row r="231" spans="1:4" x14ac:dyDescent="0.2">
      <c r="A231" s="55">
        <v>229</v>
      </c>
      <c r="B231" s="43" t="s">
        <v>109</v>
      </c>
      <c r="D231" s="60">
        <f>'Initial Allocation'!H230</f>
        <v>0</v>
      </c>
    </row>
    <row r="232" spans="1:4" x14ac:dyDescent="0.2">
      <c r="A232" s="55">
        <v>230</v>
      </c>
      <c r="B232" s="46" t="s">
        <v>164</v>
      </c>
      <c r="D232" s="60">
        <f>'Initial Allocation'!H231</f>
        <v>0</v>
      </c>
    </row>
    <row r="233" spans="1:4" x14ac:dyDescent="0.2">
      <c r="B233" s="46"/>
    </row>
    <row r="234" spans="1:4" x14ac:dyDescent="0.2">
      <c r="B234" s="97" t="s">
        <v>149</v>
      </c>
      <c r="D234" s="88">
        <f>SUM(D202:D232)</f>
        <v>0</v>
      </c>
    </row>
    <row r="235" spans="1:4" x14ac:dyDescent="0.2">
      <c r="B235" s="63"/>
      <c r="D235" s="55"/>
    </row>
    <row r="236" spans="1:4" x14ac:dyDescent="0.2">
      <c r="B236" s="63"/>
    </row>
    <row r="237" spans="1:4" x14ac:dyDescent="0.2">
      <c r="B237" s="64"/>
    </row>
    <row r="238" spans="1:4" x14ac:dyDescent="0.2">
      <c r="B238" s="63"/>
    </row>
    <row r="239" spans="1:4" x14ac:dyDescent="0.2">
      <c r="B239" s="65"/>
    </row>
    <row r="240" spans="1:4" x14ac:dyDescent="0.2">
      <c r="B240" s="63"/>
    </row>
    <row r="241" spans="2:2" x14ac:dyDescent="0.2">
      <c r="B241" s="65"/>
    </row>
    <row r="242" spans="2:2" x14ac:dyDescent="0.2">
      <c r="B242" s="63"/>
    </row>
    <row r="243" spans="2:2" x14ac:dyDescent="0.2">
      <c r="B243" s="63"/>
    </row>
    <row r="244" spans="2:2" x14ac:dyDescent="0.2">
      <c r="B244" s="63"/>
    </row>
    <row r="245" spans="2:2" x14ac:dyDescent="0.2">
      <c r="B245" s="63"/>
    </row>
    <row r="246" spans="2:2" x14ac:dyDescent="0.2">
      <c r="B246" s="63"/>
    </row>
    <row r="247" spans="2:2" x14ac:dyDescent="0.2">
      <c r="B247" s="64"/>
    </row>
    <row r="248" spans="2:2" x14ac:dyDescent="0.2">
      <c r="B248" s="63"/>
    </row>
    <row r="249" spans="2:2" x14ac:dyDescent="0.2">
      <c r="B249" s="63"/>
    </row>
    <row r="250" spans="2:2" x14ac:dyDescent="0.2">
      <c r="B250" s="63"/>
    </row>
    <row r="251" spans="2:2" x14ac:dyDescent="0.2">
      <c r="B251" s="63"/>
    </row>
    <row r="252" spans="2:2" x14ac:dyDescent="0.2">
      <c r="B252" s="63"/>
    </row>
    <row r="253" spans="2:2" x14ac:dyDescent="0.2">
      <c r="B253" s="63"/>
    </row>
    <row r="254" spans="2:2" x14ac:dyDescent="0.2">
      <c r="B254" s="63"/>
    </row>
    <row r="255" spans="2:2" x14ac:dyDescent="0.2">
      <c r="B255" s="62"/>
    </row>
    <row r="258" spans="2:2" x14ac:dyDescent="0.2">
      <c r="B258" s="64"/>
    </row>
    <row r="259" spans="2:2" x14ac:dyDescent="0.2">
      <c r="B259" s="64"/>
    </row>
    <row r="260" spans="2:2" x14ac:dyDescent="0.2">
      <c r="B260" s="64"/>
    </row>
    <row r="261" spans="2:2" x14ac:dyDescent="0.2">
      <c r="B261" s="64"/>
    </row>
    <row r="262" spans="2:2" x14ac:dyDescent="0.2">
      <c r="B262" s="64"/>
    </row>
    <row r="263" spans="2:2" x14ac:dyDescent="0.2">
      <c r="B263" s="64"/>
    </row>
    <row r="264" spans="2:2" x14ac:dyDescent="0.2">
      <c r="B264" s="64"/>
    </row>
    <row r="265" spans="2:2" x14ac:dyDescent="0.2">
      <c r="B265" s="64"/>
    </row>
    <row r="266" spans="2:2" x14ac:dyDescent="0.2">
      <c r="B266" s="64"/>
    </row>
    <row r="267" spans="2:2" x14ac:dyDescent="0.2">
      <c r="B267" s="64"/>
    </row>
    <row r="268" spans="2:2" x14ac:dyDescent="0.2">
      <c r="B268" s="64"/>
    </row>
    <row r="269" spans="2:2" x14ac:dyDescent="0.2">
      <c r="B269" s="64"/>
    </row>
    <row r="270" spans="2:2" x14ac:dyDescent="0.2">
      <c r="B270" s="64"/>
    </row>
    <row r="271" spans="2:2" x14ac:dyDescent="0.2">
      <c r="B271" s="64"/>
    </row>
    <row r="272" spans="2:2" x14ac:dyDescent="0.2">
      <c r="B272" s="64"/>
    </row>
    <row r="273" spans="2:2" x14ac:dyDescent="0.2">
      <c r="B273" s="64"/>
    </row>
    <row r="274" spans="2:2" x14ac:dyDescent="0.2">
      <c r="B274" s="64"/>
    </row>
    <row r="275" spans="2:2" x14ac:dyDescent="0.2">
      <c r="B275" s="64"/>
    </row>
    <row r="276" spans="2:2" x14ac:dyDescent="0.2">
      <c r="B276" s="64"/>
    </row>
    <row r="277" spans="2:2" x14ac:dyDescent="0.2">
      <c r="B277" s="64"/>
    </row>
    <row r="278" spans="2:2" x14ac:dyDescent="0.2">
      <c r="B278" s="64"/>
    </row>
    <row r="279" spans="2:2" x14ac:dyDescent="0.2">
      <c r="B279" s="64"/>
    </row>
    <row r="280" spans="2:2" x14ac:dyDescent="0.2">
      <c r="B280" s="64"/>
    </row>
    <row r="281" spans="2:2" x14ac:dyDescent="0.2">
      <c r="B281" s="64"/>
    </row>
    <row r="282" spans="2:2" x14ac:dyDescent="0.2">
      <c r="B282" s="64"/>
    </row>
    <row r="283" spans="2:2" x14ac:dyDescent="0.2">
      <c r="B283" s="64"/>
    </row>
    <row r="284" spans="2:2" x14ac:dyDescent="0.2">
      <c r="B284" s="64"/>
    </row>
    <row r="285" spans="2:2" x14ac:dyDescent="0.2">
      <c r="B285" s="64"/>
    </row>
    <row r="286" spans="2:2" x14ac:dyDescent="0.2">
      <c r="B286" s="64"/>
    </row>
    <row r="287" spans="2:2" x14ac:dyDescent="0.2">
      <c r="B287" s="64"/>
    </row>
    <row r="288" spans="2:2" x14ac:dyDescent="0.2">
      <c r="B288" s="64"/>
    </row>
    <row r="289" spans="2:2" x14ac:dyDescent="0.2">
      <c r="B289" s="64"/>
    </row>
    <row r="290" spans="2:2" x14ac:dyDescent="0.2">
      <c r="B290" s="64"/>
    </row>
    <row r="291" spans="2:2" x14ac:dyDescent="0.2">
      <c r="B291" s="64"/>
    </row>
    <row r="292" spans="2:2" x14ac:dyDescent="0.2">
      <c r="B292" s="64"/>
    </row>
    <row r="293" spans="2:2" x14ac:dyDescent="0.2">
      <c r="B293" s="64"/>
    </row>
    <row r="294" spans="2:2" x14ac:dyDescent="0.2">
      <c r="B294" s="64"/>
    </row>
    <row r="295" spans="2:2" x14ac:dyDescent="0.2">
      <c r="B295" s="64"/>
    </row>
    <row r="296" spans="2:2" x14ac:dyDescent="0.2">
      <c r="B296" s="64"/>
    </row>
    <row r="297" spans="2:2" x14ac:dyDescent="0.2">
      <c r="B297" s="64"/>
    </row>
    <row r="298" spans="2:2" x14ac:dyDescent="0.2">
      <c r="B298" s="64"/>
    </row>
    <row r="299" spans="2:2" x14ac:dyDescent="0.2">
      <c r="B299" s="64"/>
    </row>
    <row r="300" spans="2:2" x14ac:dyDescent="0.2">
      <c r="B300" s="64"/>
    </row>
    <row r="301" spans="2:2" x14ac:dyDescent="0.2">
      <c r="B301" s="64"/>
    </row>
    <row r="302" spans="2:2" x14ac:dyDescent="0.2">
      <c r="B302" s="64"/>
    </row>
    <row r="303" spans="2:2" x14ac:dyDescent="0.2">
      <c r="B303" s="64"/>
    </row>
    <row r="304" spans="2:2" x14ac:dyDescent="0.2">
      <c r="B304" s="64"/>
    </row>
    <row r="305" spans="2:2" x14ac:dyDescent="0.2">
      <c r="B305" s="64"/>
    </row>
    <row r="306" spans="2:2" x14ac:dyDescent="0.2">
      <c r="B306" s="64"/>
    </row>
    <row r="307" spans="2:2" x14ac:dyDescent="0.2">
      <c r="B307" s="64"/>
    </row>
    <row r="308" spans="2:2" x14ac:dyDescent="0.2">
      <c r="B308" s="64"/>
    </row>
    <row r="309" spans="2:2" x14ac:dyDescent="0.2">
      <c r="B309" s="64"/>
    </row>
    <row r="310" spans="2:2" x14ac:dyDescent="0.2">
      <c r="B310" s="64"/>
    </row>
    <row r="311" spans="2:2" x14ac:dyDescent="0.2">
      <c r="B311" s="64"/>
    </row>
    <row r="312" spans="2:2" x14ac:dyDescent="0.2">
      <c r="B312" s="64"/>
    </row>
    <row r="313" spans="2:2" x14ac:dyDescent="0.2">
      <c r="B313" s="64"/>
    </row>
    <row r="314" spans="2:2" x14ac:dyDescent="0.2">
      <c r="B314" s="64"/>
    </row>
    <row r="315" spans="2:2" x14ac:dyDescent="0.2">
      <c r="B315" s="64"/>
    </row>
    <row r="316" spans="2:2" x14ac:dyDescent="0.2">
      <c r="B316" s="64"/>
    </row>
    <row r="317" spans="2:2" x14ac:dyDescent="0.2">
      <c r="B317" s="64"/>
    </row>
    <row r="318" spans="2:2" x14ac:dyDescent="0.2">
      <c r="B318" s="64"/>
    </row>
    <row r="319" spans="2:2" x14ac:dyDescent="0.2">
      <c r="B319" s="64"/>
    </row>
    <row r="320" spans="2:2" x14ac:dyDescent="0.2">
      <c r="B320" s="64"/>
    </row>
    <row r="321" spans="2:2" x14ac:dyDescent="0.2">
      <c r="B321" s="64"/>
    </row>
    <row r="322" spans="2:2" x14ac:dyDescent="0.2">
      <c r="B322" s="64"/>
    </row>
    <row r="323" spans="2:2" x14ac:dyDescent="0.2">
      <c r="B323" s="64"/>
    </row>
    <row r="324" spans="2:2" x14ac:dyDescent="0.2">
      <c r="B324" s="64"/>
    </row>
    <row r="325" spans="2:2" x14ac:dyDescent="0.2">
      <c r="B325" s="64"/>
    </row>
    <row r="326" spans="2:2" x14ac:dyDescent="0.2">
      <c r="B326" s="64"/>
    </row>
    <row r="327" spans="2:2" x14ac:dyDescent="0.2">
      <c r="B327" s="64"/>
    </row>
    <row r="328" spans="2:2" x14ac:dyDescent="0.2">
      <c r="B328" s="64"/>
    </row>
    <row r="329" spans="2:2" x14ac:dyDescent="0.2">
      <c r="B329" s="64"/>
    </row>
    <row r="330" spans="2:2" x14ac:dyDescent="0.2">
      <c r="B330" s="64"/>
    </row>
    <row r="331" spans="2:2" x14ac:dyDescent="0.2">
      <c r="B331" s="64"/>
    </row>
    <row r="332" spans="2:2" x14ac:dyDescent="0.2">
      <c r="B332" s="64"/>
    </row>
    <row r="333" spans="2:2" x14ac:dyDescent="0.2">
      <c r="B333" s="64"/>
    </row>
    <row r="334" spans="2:2" x14ac:dyDescent="0.2">
      <c r="B334" s="64"/>
    </row>
    <row r="335" spans="2:2" x14ac:dyDescent="0.2">
      <c r="B335" s="64"/>
    </row>
    <row r="336" spans="2:2" x14ac:dyDescent="0.2">
      <c r="B336" s="64"/>
    </row>
    <row r="337" spans="2:2" x14ac:dyDescent="0.2">
      <c r="B337" s="64"/>
    </row>
    <row r="338" spans="2:2" x14ac:dyDescent="0.2">
      <c r="B338" s="64"/>
    </row>
    <row r="339" spans="2:2" x14ac:dyDescent="0.2">
      <c r="B339" s="64"/>
    </row>
    <row r="340" spans="2:2" x14ac:dyDescent="0.2">
      <c r="B340" s="64"/>
    </row>
    <row r="341" spans="2:2" x14ac:dyDescent="0.2">
      <c r="B341" s="64"/>
    </row>
    <row r="342" spans="2:2" x14ac:dyDescent="0.2">
      <c r="B342" s="64"/>
    </row>
    <row r="343" spans="2:2" x14ac:dyDescent="0.2">
      <c r="B343" s="64"/>
    </row>
    <row r="344" spans="2:2" x14ac:dyDescent="0.2">
      <c r="B344" s="64"/>
    </row>
    <row r="345" spans="2:2" x14ac:dyDescent="0.2">
      <c r="B345" s="64"/>
    </row>
    <row r="346" spans="2:2" x14ac:dyDescent="0.2">
      <c r="B346" s="64"/>
    </row>
    <row r="347" spans="2:2" x14ac:dyDescent="0.2">
      <c r="B347" s="64"/>
    </row>
    <row r="348" spans="2:2" x14ac:dyDescent="0.2">
      <c r="B348" s="64"/>
    </row>
    <row r="349" spans="2:2" x14ac:dyDescent="0.2">
      <c r="B349" s="64"/>
    </row>
    <row r="350" spans="2:2" x14ac:dyDescent="0.2">
      <c r="B350" s="64"/>
    </row>
    <row r="351" spans="2:2" x14ac:dyDescent="0.2">
      <c r="B351" s="64"/>
    </row>
    <row r="352" spans="2:2" x14ac:dyDescent="0.2">
      <c r="B352" s="64"/>
    </row>
    <row r="353" spans="2:2" x14ac:dyDescent="0.2">
      <c r="B353" s="64"/>
    </row>
    <row r="354" spans="2:2" x14ac:dyDescent="0.2">
      <c r="B354" s="64"/>
    </row>
    <row r="355" spans="2:2" x14ac:dyDescent="0.2">
      <c r="B355" s="64"/>
    </row>
    <row r="356" spans="2:2" x14ac:dyDescent="0.2">
      <c r="B356" s="64"/>
    </row>
    <row r="357" spans="2:2" x14ac:dyDescent="0.2">
      <c r="B357" s="64"/>
    </row>
    <row r="358" spans="2:2" x14ac:dyDescent="0.2">
      <c r="B358" s="64"/>
    </row>
    <row r="359" spans="2:2" x14ac:dyDescent="0.2">
      <c r="B359" s="64"/>
    </row>
    <row r="360" spans="2:2" x14ac:dyDescent="0.2">
      <c r="B360" s="64"/>
    </row>
    <row r="361" spans="2:2" x14ac:dyDescent="0.2">
      <c r="B361" s="64"/>
    </row>
    <row r="362" spans="2:2" x14ac:dyDescent="0.2">
      <c r="B362" s="64"/>
    </row>
    <row r="363" spans="2:2" x14ac:dyDescent="0.2">
      <c r="B363" s="64"/>
    </row>
    <row r="364" spans="2:2" x14ac:dyDescent="0.2">
      <c r="B364" s="64"/>
    </row>
    <row r="365" spans="2:2" x14ac:dyDescent="0.2">
      <c r="B365" s="64"/>
    </row>
    <row r="366" spans="2:2" x14ac:dyDescent="0.2">
      <c r="B366" s="64"/>
    </row>
    <row r="367" spans="2:2" x14ac:dyDescent="0.2">
      <c r="B367" s="64"/>
    </row>
    <row r="368" spans="2:2" x14ac:dyDescent="0.2">
      <c r="B368" s="64"/>
    </row>
    <row r="369" spans="2:2" x14ac:dyDescent="0.2">
      <c r="B369" s="64"/>
    </row>
    <row r="370" spans="2:2" x14ac:dyDescent="0.2">
      <c r="B370" s="64"/>
    </row>
    <row r="371" spans="2:2" x14ac:dyDescent="0.2">
      <c r="B371" s="64"/>
    </row>
    <row r="372" spans="2:2" x14ac:dyDescent="0.2">
      <c r="B372" s="64"/>
    </row>
    <row r="373" spans="2:2" x14ac:dyDescent="0.2">
      <c r="B373" s="64"/>
    </row>
    <row r="374" spans="2:2" x14ac:dyDescent="0.2">
      <c r="B374" s="64"/>
    </row>
    <row r="375" spans="2:2" x14ac:dyDescent="0.2">
      <c r="B375" s="64"/>
    </row>
    <row r="376" spans="2:2" x14ac:dyDescent="0.2">
      <c r="B376" s="64"/>
    </row>
    <row r="377" spans="2:2" x14ac:dyDescent="0.2">
      <c r="B377" s="64"/>
    </row>
    <row r="378" spans="2:2" x14ac:dyDescent="0.2">
      <c r="B378" s="64"/>
    </row>
    <row r="379" spans="2:2" x14ac:dyDescent="0.2">
      <c r="B379" s="64"/>
    </row>
    <row r="380" spans="2:2" x14ac:dyDescent="0.2">
      <c r="B380" s="64"/>
    </row>
    <row r="381" spans="2:2" x14ac:dyDescent="0.2">
      <c r="B381" s="64"/>
    </row>
    <row r="382" spans="2:2" x14ac:dyDescent="0.2">
      <c r="B382" s="64"/>
    </row>
    <row r="383" spans="2:2" x14ac:dyDescent="0.2">
      <c r="B383" s="64"/>
    </row>
    <row r="384" spans="2:2" x14ac:dyDescent="0.2">
      <c r="B384" s="64"/>
    </row>
    <row r="385" spans="2:2" x14ac:dyDescent="0.2">
      <c r="B385" s="64"/>
    </row>
    <row r="386" spans="2:2" x14ac:dyDescent="0.2">
      <c r="B386" s="64"/>
    </row>
    <row r="387" spans="2:2" x14ac:dyDescent="0.2">
      <c r="B387" s="64"/>
    </row>
    <row r="388" spans="2:2" x14ac:dyDescent="0.2">
      <c r="B388" s="64"/>
    </row>
    <row r="389" spans="2:2" x14ac:dyDescent="0.2">
      <c r="B389" s="64"/>
    </row>
    <row r="390" spans="2:2" x14ac:dyDescent="0.2">
      <c r="B390" s="64"/>
    </row>
    <row r="391" spans="2:2" x14ac:dyDescent="0.2">
      <c r="B391" s="64"/>
    </row>
    <row r="392" spans="2:2" x14ac:dyDescent="0.2">
      <c r="B392" s="64"/>
    </row>
    <row r="393" spans="2:2" x14ac:dyDescent="0.2">
      <c r="B393" s="64"/>
    </row>
    <row r="394" spans="2:2" x14ac:dyDescent="0.2">
      <c r="B394" s="64"/>
    </row>
    <row r="395" spans="2:2" x14ac:dyDescent="0.2">
      <c r="B395" s="64"/>
    </row>
    <row r="396" spans="2:2" x14ac:dyDescent="0.2">
      <c r="B396" s="64"/>
    </row>
    <row r="397" spans="2:2" x14ac:dyDescent="0.2">
      <c r="B397" s="64"/>
    </row>
    <row r="398" spans="2:2" x14ac:dyDescent="0.2">
      <c r="B398" s="64"/>
    </row>
    <row r="399" spans="2:2" x14ac:dyDescent="0.2">
      <c r="B399" s="64"/>
    </row>
    <row r="400" spans="2:2" x14ac:dyDescent="0.2">
      <c r="B400" s="64"/>
    </row>
    <row r="401" spans="2:2" x14ac:dyDescent="0.2">
      <c r="B401" s="64"/>
    </row>
    <row r="402" spans="2:2" x14ac:dyDescent="0.2">
      <c r="B402" s="64"/>
    </row>
    <row r="403" spans="2:2" x14ac:dyDescent="0.2">
      <c r="B403" s="64"/>
    </row>
    <row r="404" spans="2:2" x14ac:dyDescent="0.2">
      <c r="B404" s="64"/>
    </row>
    <row r="405" spans="2:2" x14ac:dyDescent="0.2">
      <c r="B405" s="64"/>
    </row>
    <row r="406" spans="2:2" x14ac:dyDescent="0.2">
      <c r="B406" s="64"/>
    </row>
    <row r="407" spans="2:2" x14ac:dyDescent="0.2">
      <c r="B407" s="64"/>
    </row>
    <row r="408" spans="2:2" x14ac:dyDescent="0.2">
      <c r="B408" s="64"/>
    </row>
    <row r="409" spans="2:2" x14ac:dyDescent="0.2">
      <c r="B409" s="64"/>
    </row>
    <row r="410" spans="2:2" x14ac:dyDescent="0.2">
      <c r="B410" s="64"/>
    </row>
    <row r="411" spans="2:2" x14ac:dyDescent="0.2">
      <c r="B411" s="64"/>
    </row>
    <row r="412" spans="2:2" x14ac:dyDescent="0.2">
      <c r="B412" s="64"/>
    </row>
    <row r="413" spans="2:2" x14ac:dyDescent="0.2">
      <c r="B413" s="64"/>
    </row>
    <row r="414" spans="2:2" x14ac:dyDescent="0.2">
      <c r="B414" s="64"/>
    </row>
    <row r="415" spans="2:2" x14ac:dyDescent="0.2">
      <c r="B415" s="64"/>
    </row>
    <row r="416" spans="2:2" x14ac:dyDescent="0.2">
      <c r="B416" s="64"/>
    </row>
    <row r="417" spans="2:2" x14ac:dyDescent="0.2">
      <c r="B417" s="64"/>
    </row>
    <row r="418" spans="2:2" x14ac:dyDescent="0.2">
      <c r="B418" s="64"/>
    </row>
    <row r="419" spans="2:2" x14ac:dyDescent="0.2">
      <c r="B419" s="64"/>
    </row>
    <row r="420" spans="2:2" x14ac:dyDescent="0.2">
      <c r="B420" s="64"/>
    </row>
    <row r="421" spans="2:2" x14ac:dyDescent="0.2">
      <c r="B421" s="64"/>
    </row>
    <row r="422" spans="2:2" x14ac:dyDescent="0.2">
      <c r="B422" s="64"/>
    </row>
    <row r="423" spans="2:2" x14ac:dyDescent="0.2">
      <c r="B423" s="64"/>
    </row>
    <row r="424" spans="2:2" x14ac:dyDescent="0.2">
      <c r="B424" s="64"/>
    </row>
    <row r="425" spans="2:2" x14ac:dyDescent="0.2">
      <c r="B425" s="64"/>
    </row>
    <row r="426" spans="2:2" x14ac:dyDescent="0.2">
      <c r="B426" s="64"/>
    </row>
    <row r="427" spans="2:2" x14ac:dyDescent="0.2">
      <c r="B427" s="64"/>
    </row>
    <row r="428" spans="2:2" x14ac:dyDescent="0.2">
      <c r="B428" s="64"/>
    </row>
    <row r="429" spans="2:2" x14ac:dyDescent="0.2">
      <c r="B429" s="64"/>
    </row>
    <row r="430" spans="2:2" x14ac:dyDescent="0.2">
      <c r="B430" s="64"/>
    </row>
    <row r="431" spans="2:2" x14ac:dyDescent="0.2">
      <c r="B431" s="64"/>
    </row>
    <row r="432" spans="2:2" x14ac:dyDescent="0.2">
      <c r="B432" s="64"/>
    </row>
    <row r="433" spans="2:2" x14ac:dyDescent="0.2">
      <c r="B433" s="64"/>
    </row>
    <row r="434" spans="2:2" x14ac:dyDescent="0.2">
      <c r="B434" s="64"/>
    </row>
    <row r="435" spans="2:2" x14ac:dyDescent="0.2">
      <c r="B435" s="64"/>
    </row>
    <row r="436" spans="2:2" x14ac:dyDescent="0.2">
      <c r="B436" s="64"/>
    </row>
    <row r="437" spans="2:2" x14ac:dyDescent="0.2">
      <c r="B437" s="64"/>
    </row>
    <row r="438" spans="2:2" x14ac:dyDescent="0.2">
      <c r="B438" s="64"/>
    </row>
    <row r="439" spans="2:2" x14ac:dyDescent="0.2">
      <c r="B439" s="64"/>
    </row>
    <row r="440" spans="2:2" x14ac:dyDescent="0.2">
      <c r="B440" s="64"/>
    </row>
    <row r="441" spans="2:2" x14ac:dyDescent="0.2">
      <c r="B441" s="64"/>
    </row>
    <row r="442" spans="2:2" x14ac:dyDescent="0.2">
      <c r="B442" s="64"/>
    </row>
    <row r="443" spans="2:2" x14ac:dyDescent="0.2">
      <c r="B443" s="64"/>
    </row>
    <row r="444" spans="2:2" x14ac:dyDescent="0.2">
      <c r="B444" s="64"/>
    </row>
    <row r="445" spans="2:2" x14ac:dyDescent="0.2">
      <c r="B445" s="64"/>
    </row>
    <row r="446" spans="2:2" x14ac:dyDescent="0.2">
      <c r="B446" s="64"/>
    </row>
    <row r="447" spans="2:2" x14ac:dyDescent="0.2">
      <c r="B447" s="64"/>
    </row>
    <row r="448" spans="2:2" x14ac:dyDescent="0.2">
      <c r="B448" s="64"/>
    </row>
    <row r="449" spans="2:2" x14ac:dyDescent="0.2">
      <c r="B449" s="64"/>
    </row>
    <row r="450" spans="2:2" x14ac:dyDescent="0.2">
      <c r="B450" s="64"/>
    </row>
    <row r="451" spans="2:2" x14ac:dyDescent="0.2">
      <c r="B451" s="64"/>
    </row>
    <row r="452" spans="2:2" x14ac:dyDescent="0.2">
      <c r="B452" s="64"/>
    </row>
    <row r="453" spans="2:2" x14ac:dyDescent="0.2">
      <c r="B453" s="64"/>
    </row>
    <row r="454" spans="2:2" x14ac:dyDescent="0.2">
      <c r="B454" s="64"/>
    </row>
    <row r="455" spans="2:2" x14ac:dyDescent="0.2">
      <c r="B455" s="64"/>
    </row>
    <row r="456" spans="2:2" x14ac:dyDescent="0.2">
      <c r="B456" s="64"/>
    </row>
    <row r="457" spans="2:2" x14ac:dyDescent="0.2">
      <c r="B457" s="6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Funding Process Tracking</vt:lpstr>
      <vt:lpstr>Initial Allocation</vt:lpstr>
      <vt:lpstr>Table for Bill of Appropriation</vt:lpstr>
      <vt:lpstr>'Funding Process Tracking'!Print_Area</vt:lpstr>
      <vt:lpstr>'Initial Allocation'!Print_Area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Davis, Teresa Y</cp:lastModifiedBy>
  <cp:lastPrinted>2019-01-28T15:07:52Z</cp:lastPrinted>
  <dcterms:created xsi:type="dcterms:W3CDTF">2012-12-05T20:33:52Z</dcterms:created>
  <dcterms:modified xsi:type="dcterms:W3CDTF">2019-11-12T15:34:56Z</dcterms:modified>
</cp:coreProperties>
</file>