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AD4CA62-F219-4C23-81A6-958279A155A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unding Process Tracking" sheetId="1" r:id="rId1"/>
    <sheet name="Sheet1" sheetId="5" r:id="rId2"/>
    <sheet name="Initial Allocation" sheetId="2" r:id="rId3"/>
    <sheet name="Table of Bill of Appropriation" sheetId="4" r:id="rId4"/>
  </sheets>
  <definedNames>
    <definedName name="_xlnm.Print_Area" localSheetId="0">'Funding Process Tracking'!$A$1:$Z$321</definedName>
    <definedName name="_xlnm.Print_Area" localSheetId="2">'Initial Allocation'!$A$1:$H$321</definedName>
    <definedName name="_xlnm.Print_Titles" localSheetId="0">'Funding Process Tracking'!$3:$3</definedName>
    <definedName name="_xlnm.Print_Titles" localSheetId="2">'Initial Allocation'!$2:$2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0" i="4" l="1"/>
  <c r="H280" i="2"/>
  <c r="F280" i="2"/>
  <c r="C280" i="2"/>
  <c r="Z280" i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C26" i="4" s="1"/>
  <c r="H27" i="2"/>
  <c r="H28" i="2"/>
  <c r="H29" i="2"/>
  <c r="H30" i="2"/>
  <c r="H31" i="2"/>
  <c r="H32" i="2"/>
  <c r="H33" i="2"/>
  <c r="H34" i="2"/>
  <c r="H35" i="2"/>
  <c r="H36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C228" i="4" s="1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C244" i="4" s="1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C260" i="4" s="1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C41" i="4"/>
  <c r="C47" i="4"/>
  <c r="C73" i="4"/>
  <c r="C87" i="4"/>
  <c r="C104" i="4"/>
  <c r="C145" i="4"/>
  <c r="C162" i="4"/>
  <c r="C165" i="4"/>
  <c r="C198" i="4"/>
  <c r="C233" i="4"/>
  <c r="C253" i="4"/>
  <c r="C267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03" i="4"/>
  <c r="C293" i="4"/>
  <c r="C283" i="4"/>
  <c r="F291" i="2"/>
  <c r="F292" i="2"/>
  <c r="F294" i="2"/>
  <c r="F297" i="2"/>
  <c r="F298" i="2"/>
  <c r="F302" i="2"/>
  <c r="F303" i="2"/>
  <c r="F308" i="2"/>
  <c r="F309" i="2"/>
  <c r="F310" i="2"/>
  <c r="F314" i="2"/>
  <c r="F320" i="2"/>
  <c r="H320" i="2"/>
  <c r="B320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4" i="2"/>
  <c r="D255" i="2"/>
  <c r="D256" i="2"/>
  <c r="D257" i="2"/>
  <c r="D259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C79" i="4"/>
  <c r="C79" i="2"/>
  <c r="B79" i="2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F37" i="2" s="1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4" i="4" s="1"/>
  <c r="C225" i="2"/>
  <c r="C226" i="2"/>
  <c r="C227" i="2"/>
  <c r="C228" i="2"/>
  <c r="C229" i="2"/>
  <c r="F229" i="2" s="1"/>
  <c r="H229" i="2" s="1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F279" i="2" s="1"/>
  <c r="H279" i="2" s="1"/>
  <c r="B273" i="2"/>
  <c r="B260" i="2"/>
  <c r="R280" i="1"/>
  <c r="B224" i="2"/>
  <c r="B284" i="2"/>
  <c r="B285" i="2"/>
  <c r="B286" i="2"/>
  <c r="B287" i="2"/>
  <c r="B288" i="2"/>
  <c r="B289" i="2"/>
  <c r="B290" i="2"/>
  <c r="B321" i="2" s="1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283" i="2"/>
  <c r="C294" i="2"/>
  <c r="B73" i="2"/>
  <c r="H37" i="2" l="1"/>
  <c r="R321" i="1"/>
  <c r="B198" i="2"/>
  <c r="B162" i="2"/>
  <c r="B47" i="2"/>
  <c r="B41" i="2" l="1"/>
  <c r="B266" i="2"/>
  <c r="B265" i="2"/>
  <c r="B264" i="2"/>
  <c r="B263" i="2"/>
  <c r="B262" i="2"/>
  <c r="B261" i="2"/>
  <c r="B259" i="2"/>
  <c r="B258" i="2"/>
  <c r="B257" i="2"/>
  <c r="B256" i="2"/>
  <c r="B255" i="2"/>
  <c r="B254" i="2"/>
  <c r="B267" i="2"/>
  <c r="B268" i="2"/>
  <c r="B269" i="2"/>
  <c r="B270" i="2"/>
  <c r="B271" i="2"/>
  <c r="B272" i="2"/>
  <c r="B277" i="2"/>
  <c r="B278" i="2"/>
  <c r="B244" i="2"/>
  <c r="B253" i="2"/>
  <c r="B228" i="2"/>
  <c r="B104" i="2"/>
  <c r="B145" i="2"/>
  <c r="B165" i="2"/>
  <c r="B87" i="2"/>
  <c r="B233" i="2"/>
  <c r="B276" i="2"/>
  <c r="B275" i="2"/>
  <c r="B274" i="2"/>
  <c r="B252" i="2"/>
  <c r="B251" i="2"/>
  <c r="B250" i="2"/>
  <c r="B249" i="2"/>
  <c r="B248" i="2"/>
  <c r="B247" i="2"/>
  <c r="B246" i="2"/>
  <c r="B245" i="2"/>
  <c r="B243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2" i="2"/>
  <c r="B43" i="2"/>
  <c r="B44" i="2"/>
  <c r="B45" i="2"/>
  <c r="B46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4" i="2"/>
  <c r="B75" i="2"/>
  <c r="B76" i="2"/>
  <c r="B77" i="2"/>
  <c r="B78" i="2"/>
  <c r="B80" i="2"/>
  <c r="B81" i="2"/>
  <c r="B82" i="2"/>
  <c r="B83" i="2"/>
  <c r="B84" i="2"/>
  <c r="B85" i="2"/>
  <c r="B86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3" i="2"/>
  <c r="B164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5" i="2"/>
  <c r="B226" i="2"/>
  <c r="B227" i="2"/>
  <c r="B229" i="2"/>
  <c r="B230" i="2"/>
  <c r="B231" i="2"/>
  <c r="B232" i="2"/>
  <c r="B234" i="2"/>
  <c r="B235" i="2"/>
  <c r="B236" i="2"/>
  <c r="B237" i="2"/>
  <c r="B238" i="2"/>
  <c r="B239" i="2"/>
  <c r="B240" i="2"/>
  <c r="B241" i="2"/>
  <c r="B242" i="2"/>
  <c r="B5" i="2"/>
  <c r="B280" i="2" l="1"/>
  <c r="P284" i="1"/>
  <c r="P285" i="1"/>
  <c r="P286" i="1"/>
  <c r="P287" i="1"/>
  <c r="P288" i="1"/>
  <c r="P289" i="1"/>
  <c r="P290" i="1"/>
  <c r="P291" i="1"/>
  <c r="P292" i="1"/>
  <c r="P294" i="1"/>
  <c r="P295" i="1"/>
  <c r="P296" i="1"/>
  <c r="P297" i="1"/>
  <c r="P298" i="1"/>
  <c r="P299" i="1"/>
  <c r="P300" i="1"/>
  <c r="P301" i="1"/>
  <c r="P293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283" i="1"/>
  <c r="O321" i="1"/>
  <c r="M321" i="1"/>
  <c r="P321" i="1" l="1"/>
  <c r="O280" i="1"/>
  <c r="M280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2" i="1"/>
  <c r="P43" i="1"/>
  <c r="P44" i="1"/>
  <c r="P45" i="1"/>
  <c r="P46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4" i="1"/>
  <c r="P75" i="1"/>
  <c r="P76" i="1"/>
  <c r="P77" i="1"/>
  <c r="P78" i="1"/>
  <c r="P80" i="1"/>
  <c r="P81" i="1"/>
  <c r="P82" i="1"/>
  <c r="P83" i="1"/>
  <c r="P84" i="1"/>
  <c r="P85" i="1"/>
  <c r="P86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3" i="1"/>
  <c r="P164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5" i="1"/>
  <c r="P226" i="1"/>
  <c r="P227" i="1"/>
  <c r="P229" i="1"/>
  <c r="P230" i="1"/>
  <c r="P231" i="1"/>
  <c r="P232" i="1"/>
  <c r="P234" i="1"/>
  <c r="P235" i="1"/>
  <c r="P236" i="1"/>
  <c r="P237" i="1"/>
  <c r="P238" i="1"/>
  <c r="P239" i="1"/>
  <c r="P240" i="1"/>
  <c r="P241" i="1"/>
  <c r="P242" i="1"/>
  <c r="P243" i="1"/>
  <c r="P245" i="1"/>
  <c r="P246" i="1"/>
  <c r="P247" i="1"/>
  <c r="P248" i="1"/>
  <c r="P249" i="1"/>
  <c r="P250" i="1"/>
  <c r="P251" i="1"/>
  <c r="P252" i="1"/>
  <c r="P254" i="1"/>
  <c r="P255" i="1"/>
  <c r="P256" i="1"/>
  <c r="P257" i="1"/>
  <c r="P258" i="1"/>
  <c r="P259" i="1"/>
  <c r="P261" i="1"/>
  <c r="P262" i="1"/>
  <c r="P263" i="1"/>
  <c r="P264" i="1"/>
  <c r="P265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5" i="1"/>
  <c r="L280" i="1"/>
  <c r="P280" i="1" s="1"/>
  <c r="Q280" i="1" l="1"/>
  <c r="C310" i="2" l="1"/>
  <c r="C311" i="2"/>
  <c r="F311" i="2" s="1"/>
  <c r="C313" i="2"/>
  <c r="F313" i="2" s="1"/>
  <c r="C312" i="2"/>
  <c r="F312" i="2" s="1"/>
  <c r="C319" i="2"/>
  <c r="F319" i="2" s="1"/>
  <c r="C318" i="2"/>
  <c r="F318" i="2" s="1"/>
  <c r="C317" i="2"/>
  <c r="F317" i="2" s="1"/>
  <c r="C316" i="2"/>
  <c r="F316" i="2" s="1"/>
  <c r="C315" i="2"/>
  <c r="F315" i="2" s="1"/>
  <c r="C307" i="2" l="1"/>
  <c r="F307" i="2" s="1"/>
  <c r="H307" i="2" s="1"/>
  <c r="D283" i="2" l="1"/>
  <c r="C284" i="2"/>
  <c r="C285" i="2"/>
  <c r="C286" i="2"/>
  <c r="C287" i="2"/>
  <c r="C288" i="2"/>
  <c r="C289" i="2"/>
  <c r="C290" i="2"/>
  <c r="C291" i="2"/>
  <c r="H291" i="2" s="1"/>
  <c r="C292" i="2"/>
  <c r="H292" i="2" s="1"/>
  <c r="C295" i="2"/>
  <c r="C296" i="2"/>
  <c r="C297" i="2"/>
  <c r="H297" i="2" s="1"/>
  <c r="C298" i="2"/>
  <c r="H298" i="2" s="1"/>
  <c r="C299" i="2"/>
  <c r="C300" i="2"/>
  <c r="C301" i="2"/>
  <c r="C293" i="2"/>
  <c r="C302" i="2"/>
  <c r="H302" i="2" s="1"/>
  <c r="C303" i="2"/>
  <c r="H303" i="2" s="1"/>
  <c r="C304" i="2"/>
  <c r="C305" i="2"/>
  <c r="C306" i="2"/>
  <c r="C309" i="2"/>
  <c r="H309" i="2" s="1"/>
  <c r="H310" i="2"/>
  <c r="H311" i="2"/>
  <c r="H312" i="2"/>
  <c r="H313" i="2"/>
  <c r="H315" i="2"/>
  <c r="H316" i="2"/>
  <c r="H317" i="2"/>
  <c r="H318" i="2"/>
  <c r="H319" i="2"/>
  <c r="C283" i="2"/>
  <c r="F283" i="2" s="1"/>
  <c r="H283" i="2" s="1"/>
  <c r="Z321" i="1"/>
  <c r="F306" i="2" l="1"/>
  <c r="H306" i="2" s="1"/>
  <c r="F305" i="2"/>
  <c r="H305" i="2" s="1"/>
  <c r="F304" i="2"/>
  <c r="H304" i="2" s="1"/>
  <c r="F301" i="2"/>
  <c r="H301" i="2" s="1"/>
  <c r="F300" i="2"/>
  <c r="H300" i="2" s="1"/>
  <c r="F299" i="2"/>
  <c r="H299" i="2" s="1"/>
  <c r="F296" i="2"/>
  <c r="H296" i="2" s="1"/>
  <c r="H295" i="2"/>
  <c r="F295" i="2"/>
  <c r="F293" i="2"/>
  <c r="H293" i="2" s="1"/>
  <c r="F290" i="2"/>
  <c r="H290" i="2" s="1"/>
  <c r="F289" i="2"/>
  <c r="H289" i="2" s="1"/>
  <c r="F288" i="2"/>
  <c r="H288" i="2" s="1"/>
  <c r="F287" i="2"/>
  <c r="H287" i="2" s="1"/>
  <c r="F286" i="2"/>
  <c r="H286" i="2" s="1"/>
  <c r="F285" i="2"/>
  <c r="H285" i="2" s="1"/>
  <c r="F284" i="2"/>
  <c r="H284" i="2" s="1"/>
  <c r="H321" i="1"/>
  <c r="G321" i="1"/>
  <c r="J321" i="1"/>
  <c r="I321" i="1"/>
  <c r="K284" i="1"/>
  <c r="K285" i="1"/>
  <c r="K286" i="1"/>
  <c r="K287" i="1"/>
  <c r="K288" i="1"/>
  <c r="K289" i="1"/>
  <c r="K290" i="1"/>
  <c r="K291" i="1"/>
  <c r="K292" i="1"/>
  <c r="K294" i="1"/>
  <c r="K295" i="1"/>
  <c r="K296" i="1"/>
  <c r="K298" i="1"/>
  <c r="K299" i="1"/>
  <c r="K300" i="1"/>
  <c r="K301" i="1"/>
  <c r="K293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283" i="1"/>
  <c r="K321" i="1" l="1"/>
  <c r="Q321" i="1" l="1"/>
  <c r="L321" i="1"/>
  <c r="C49" i="4" l="1"/>
  <c r="C72" i="4"/>
  <c r="C96" i="4"/>
  <c r="C107" i="4"/>
  <c r="C176" i="4"/>
  <c r="C246" i="4"/>
  <c r="C258" i="4"/>
  <c r="C275" i="4"/>
  <c r="D5" i="2" l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2" i="4"/>
  <c r="C43" i="4"/>
  <c r="C44" i="4"/>
  <c r="C45" i="4"/>
  <c r="C46" i="4"/>
  <c r="C48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4" i="4"/>
  <c r="C75" i="4"/>
  <c r="C76" i="4"/>
  <c r="C77" i="4"/>
  <c r="C78" i="4"/>
  <c r="C80" i="4"/>
  <c r="C81" i="4"/>
  <c r="C82" i="4"/>
  <c r="C83" i="4"/>
  <c r="C84" i="4"/>
  <c r="C85" i="4"/>
  <c r="C86" i="4"/>
  <c r="C88" i="4"/>
  <c r="C89" i="4"/>
  <c r="C90" i="4"/>
  <c r="C91" i="4"/>
  <c r="C92" i="4"/>
  <c r="C93" i="4"/>
  <c r="C94" i="4"/>
  <c r="C95" i="4"/>
  <c r="C97" i="4"/>
  <c r="C98" i="4"/>
  <c r="C99" i="4"/>
  <c r="C100" i="4"/>
  <c r="C101" i="4"/>
  <c r="C102" i="4"/>
  <c r="C103" i="4"/>
  <c r="C105" i="4"/>
  <c r="C106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3" i="4"/>
  <c r="C164" i="4"/>
  <c r="C166" i="4"/>
  <c r="C167" i="4"/>
  <c r="C168" i="4"/>
  <c r="C169" i="4"/>
  <c r="C170" i="4"/>
  <c r="C171" i="4"/>
  <c r="C172" i="4"/>
  <c r="C173" i="4"/>
  <c r="C174" i="4"/>
  <c r="C175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5" i="4"/>
  <c r="C226" i="4"/>
  <c r="C227" i="4"/>
  <c r="C229" i="4"/>
  <c r="C230" i="4"/>
  <c r="C231" i="4"/>
  <c r="C232" i="4"/>
  <c r="C234" i="4"/>
  <c r="C235" i="4"/>
  <c r="C236" i="4"/>
  <c r="C237" i="4"/>
  <c r="C238" i="4"/>
  <c r="C239" i="4"/>
  <c r="C240" i="4"/>
  <c r="C241" i="4"/>
  <c r="C242" i="4"/>
  <c r="C243" i="4"/>
  <c r="C245" i="4"/>
  <c r="C247" i="4"/>
  <c r="C248" i="4"/>
  <c r="C249" i="4"/>
  <c r="C250" i="4"/>
  <c r="C251" i="4"/>
  <c r="C252" i="4"/>
  <c r="C254" i="4"/>
  <c r="C255" i="4"/>
  <c r="C256" i="4"/>
  <c r="C257" i="4"/>
  <c r="C259" i="4"/>
  <c r="C261" i="4"/>
  <c r="C262" i="4"/>
  <c r="C263" i="4"/>
  <c r="C264" i="4"/>
  <c r="C265" i="4"/>
  <c r="C266" i="4"/>
  <c r="C268" i="4"/>
  <c r="C269" i="4"/>
  <c r="C270" i="4"/>
  <c r="C271" i="4"/>
  <c r="C272" i="4"/>
  <c r="C273" i="4"/>
  <c r="C274" i="4"/>
  <c r="C276" i="4"/>
  <c r="C277" i="4"/>
  <c r="C278" i="4"/>
  <c r="C279" i="4"/>
  <c r="C5" i="2"/>
  <c r="K8" i="1"/>
  <c r="F5" i="2" l="1"/>
  <c r="H5" i="2" s="1"/>
  <c r="K178" i="1"/>
  <c r="K6" i="1" l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2" i="1"/>
  <c r="K43" i="1"/>
  <c r="K44" i="1"/>
  <c r="K45" i="1"/>
  <c r="K46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7" i="1"/>
  <c r="K68" i="1"/>
  <c r="K70" i="1"/>
  <c r="K71" i="1"/>
  <c r="K74" i="1"/>
  <c r="K75" i="1"/>
  <c r="K76" i="1"/>
  <c r="K77" i="1"/>
  <c r="K78" i="1"/>
  <c r="K80" i="1"/>
  <c r="K81" i="1"/>
  <c r="K175" i="1"/>
  <c r="K82" i="1"/>
  <c r="K83" i="1"/>
  <c r="K84" i="1"/>
  <c r="K85" i="1"/>
  <c r="K86" i="1"/>
  <c r="K88" i="1"/>
  <c r="K89" i="1"/>
  <c r="K90" i="1"/>
  <c r="K91" i="1"/>
  <c r="K92" i="1"/>
  <c r="K93" i="1"/>
  <c r="K94" i="1"/>
  <c r="K95" i="1"/>
  <c r="K97" i="1"/>
  <c r="K98" i="1"/>
  <c r="K99" i="1"/>
  <c r="K100" i="1"/>
  <c r="K101" i="1"/>
  <c r="K102" i="1"/>
  <c r="K103" i="1"/>
  <c r="K105" i="1"/>
  <c r="K106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200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4" i="1"/>
  <c r="K166" i="1"/>
  <c r="K167" i="1"/>
  <c r="K168" i="1"/>
  <c r="K169" i="1"/>
  <c r="K170" i="1"/>
  <c r="K171" i="1"/>
  <c r="K172" i="1"/>
  <c r="K173" i="1"/>
  <c r="K174" i="1"/>
  <c r="K177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66" i="1"/>
  <c r="K194" i="1"/>
  <c r="K195" i="1"/>
  <c r="K196" i="1"/>
  <c r="K197" i="1"/>
  <c r="K199" i="1"/>
  <c r="K201" i="1"/>
  <c r="K202" i="1"/>
  <c r="K203" i="1"/>
  <c r="K204" i="1"/>
  <c r="K205" i="1"/>
  <c r="K206" i="1"/>
  <c r="K207" i="1"/>
  <c r="K208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5" i="1"/>
  <c r="K226" i="1"/>
  <c r="K227" i="1"/>
  <c r="K229" i="1"/>
  <c r="K230" i="1"/>
  <c r="K231" i="1"/>
  <c r="K232" i="1"/>
  <c r="K234" i="1"/>
  <c r="K235" i="1"/>
  <c r="K236" i="1"/>
  <c r="K237" i="1"/>
  <c r="K238" i="1"/>
  <c r="K239" i="1"/>
  <c r="K241" i="1"/>
  <c r="K242" i="1"/>
  <c r="K243" i="1"/>
  <c r="K245" i="1"/>
  <c r="K247" i="1"/>
  <c r="K249" i="1"/>
  <c r="K250" i="1"/>
  <c r="K251" i="1"/>
  <c r="K252" i="1"/>
  <c r="K254" i="1"/>
  <c r="K255" i="1"/>
  <c r="K256" i="1"/>
  <c r="K257" i="1"/>
  <c r="K259" i="1"/>
  <c r="K261" i="1"/>
  <c r="K262" i="1"/>
  <c r="K263" i="1"/>
  <c r="K264" i="1"/>
  <c r="K265" i="1"/>
  <c r="K267" i="1"/>
  <c r="K268" i="1"/>
  <c r="K269" i="1"/>
  <c r="K270" i="1"/>
  <c r="K271" i="1"/>
  <c r="K272" i="1"/>
  <c r="K273" i="1"/>
  <c r="K274" i="1"/>
  <c r="K276" i="1"/>
  <c r="K277" i="1"/>
  <c r="K278" i="1"/>
  <c r="K279" i="1"/>
  <c r="K5" i="1"/>
  <c r="J280" i="1"/>
  <c r="I280" i="1"/>
  <c r="K280" i="1" l="1"/>
  <c r="G280" i="1" l="1"/>
  <c r="H280" i="1"/>
  <c r="C299" i="4" l="1"/>
  <c r="C284" i="4"/>
  <c r="C285" i="4"/>
  <c r="C286" i="4"/>
  <c r="C287" i="4"/>
  <c r="C288" i="4"/>
  <c r="C289" i="4"/>
  <c r="C290" i="4"/>
  <c r="C291" i="4"/>
  <c r="C292" i="4"/>
  <c r="C295" i="4"/>
  <c r="C296" i="4"/>
  <c r="C297" i="4"/>
  <c r="C298" i="4"/>
  <c r="C300" i="4"/>
  <c r="C301" i="4"/>
  <c r="C302" i="4"/>
  <c r="C321" i="2"/>
  <c r="F321" i="2" s="1"/>
  <c r="C319" i="4" l="1"/>
  <c r="H321" i="2" l="1"/>
  <c r="C5" i="4"/>
  <c r="F319" i="1" l="1"/>
  <c r="F317" i="1"/>
  <c r="F316" i="1"/>
  <c r="F315" i="1"/>
  <c r="F312" i="1"/>
  <c r="F311" i="1"/>
  <c r="F309" i="1"/>
  <c r="F308" i="1"/>
  <c r="F306" i="1"/>
  <c r="F305" i="1"/>
  <c r="F302" i="1"/>
  <c r="F293" i="1"/>
  <c r="F301" i="1"/>
  <c r="F300" i="1"/>
  <c r="F299" i="1"/>
  <c r="F294" i="1"/>
  <c r="F292" i="1"/>
  <c r="F291" i="1"/>
  <c r="F288" i="1"/>
  <c r="F286" i="1"/>
  <c r="F285" i="1"/>
  <c r="F284" i="1"/>
  <c r="D321" i="1"/>
  <c r="E321" i="1"/>
  <c r="F283" i="1"/>
  <c r="F321" i="1" l="1"/>
  <c r="F196" i="1" l="1"/>
  <c r="F277" i="1" l="1"/>
  <c r="F274" i="1"/>
  <c r="E280" i="1"/>
  <c r="D280" i="1"/>
  <c r="F264" i="1"/>
  <c r="F262" i="1"/>
  <c r="F261" i="1"/>
  <c r="F259" i="1"/>
  <c r="F251" i="1"/>
  <c r="F250" i="1"/>
  <c r="F238" i="1"/>
  <c r="F235" i="1"/>
  <c r="F234" i="1"/>
  <c r="F231" i="1"/>
  <c r="F229" i="1"/>
  <c r="F221" i="1"/>
  <c r="F219" i="1"/>
  <c r="F218" i="1"/>
  <c r="F217" i="1"/>
  <c r="F213" i="1"/>
  <c r="F211" i="1"/>
  <c r="F207" i="1"/>
  <c r="F206" i="1"/>
  <c r="F203" i="1"/>
  <c r="F195" i="1"/>
  <c r="F66" i="1"/>
  <c r="F193" i="1"/>
  <c r="F190" i="1"/>
  <c r="F189" i="1"/>
  <c r="F188" i="1"/>
  <c r="F187" i="1"/>
  <c r="F183" i="1"/>
  <c r="F182" i="1"/>
  <c r="F180" i="1"/>
  <c r="F179" i="1"/>
  <c r="F177" i="1"/>
  <c r="F172" i="1"/>
  <c r="F171" i="1"/>
  <c r="F170" i="1"/>
  <c r="F164" i="1"/>
  <c r="F153" i="1"/>
  <c r="F150" i="1"/>
  <c r="F148" i="1"/>
  <c r="F147" i="1"/>
  <c r="F144" i="1"/>
  <c r="F143" i="1" l="1"/>
  <c r="F138" i="1"/>
  <c r="F136" i="1"/>
  <c r="F135" i="1"/>
  <c r="F133" i="1"/>
  <c r="F132" i="1"/>
  <c r="F131" i="1"/>
  <c r="F128" i="1"/>
  <c r="F125" i="1"/>
  <c r="F121" i="1"/>
  <c r="F119" i="1"/>
  <c r="F117" i="1"/>
  <c r="F111" i="1"/>
  <c r="F105" i="1"/>
  <c r="F103" i="1"/>
  <c r="F100" i="1"/>
  <c r="F98" i="1"/>
  <c r="F94" i="1"/>
  <c r="F93" i="1"/>
  <c r="F88" i="1"/>
  <c r="F83" i="1"/>
  <c r="F175" i="1"/>
  <c r="F81" i="1"/>
  <c r="F80" i="1"/>
  <c r="F60" i="1"/>
  <c r="F58" i="1"/>
  <c r="F51" i="1"/>
  <c r="F44" i="1"/>
  <c r="F48" i="1"/>
  <c r="F46" i="1"/>
  <c r="F40" i="1"/>
  <c r="F37" i="1"/>
  <c r="F35" i="1"/>
  <c r="F33" i="1"/>
  <c r="F29" i="1"/>
  <c r="F27" i="1"/>
  <c r="F25" i="1"/>
  <c r="F24" i="1"/>
  <c r="F19" i="1"/>
  <c r="F18" i="1"/>
  <c r="F17" i="1"/>
  <c r="F13" i="1"/>
  <c r="F11" i="1"/>
  <c r="F6" i="1"/>
  <c r="F280" i="1" l="1"/>
  <c r="B280" i="1" l="1"/>
  <c r="I1" i="2" l="1"/>
  <c r="B3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tc={78F697B8-D1F2-4C3D-94BF-3A54D1CABDDC}</author>
    <author>tc={A0C42A40-8CC1-40C8-B572-E094C89775F3}</author>
    <author>tc={7DD7219A-45E7-4B97-82E6-5346F761BECF}</author>
    <author>tc={3EC9916D-2981-48C8-B375-CE9D9498FD08}</author>
    <author>tc={10D910B7-4D0A-419F-B3C3-11F967FE2DC4}</author>
    <author>tc={DC43EF67-50D1-463C-AADC-94F5CF9D1282}</author>
    <author>tc={CEB899F6-4799-4C3F-9844-A014A3E0E72E}</author>
    <author>tc={F7155871-7336-46E6-BECB-0CE0A86F022E}</author>
    <author>tc={A7C6F635-4EAE-4C9D-B00F-FD3260BA1540}</author>
    <author>tc={FA736294-4059-401B-B8B9-74A7A7201368}</author>
    <author>tc={1EE1B3C7-D94A-4861-9837-892BDDCA2247}</author>
    <author>tc={236B427A-E66C-4E87-969B-87C7C156D721}</author>
    <author>tc={D6FFB6E9-9498-4FF3-B093-76582A1748D8}</author>
    <author>tc={E2CA99F4-4D61-429F-9D71-81FD3EB4C9E1}</author>
    <author>tc={A76021E4-2ADF-45C3-9806-F0D50327B69F}</author>
    <author>tc={2496F324-BB72-44C2-87C8-E44026B3AC91}</author>
    <author>tc={143F856A-0C3A-402F-9711-306CAB43F2C9}</author>
    <author>tc={F0A63383-57D2-4758-88DD-9556F6B332FE}</author>
    <author>tc={BB9DEA23-5EDE-4006-9A61-781B5EFA988F}</author>
    <author>tc={FE55E599-6FD2-41B8-8D24-D49D534512FC}</author>
    <author>tc={BF8CC0B5-BDFA-44E1-8806-1A6112DAAC81}</author>
    <author>tc={BAB58618-49C2-4445-907C-60E5B6774133}</author>
    <author>tc={081CCF9F-A8FC-4DE7-82D2-457D6FA63A66}</author>
    <author>tc={B3CE60BF-CB1D-4973-9562-8EC1876F2042}</author>
    <author>tc={0A81398B-8426-410A-ADCE-3AFC7B1EC3B3}</author>
    <author>tc={6F2D2B0C-AD4D-40A7-9B17-932D5DB6134B}</author>
    <author>tc={F686BED4-FB03-44BD-B75E-F6B1DA7F47C6}</author>
    <author>tc={080635E9-8FDB-47C2-9C67-84A00D0A38DC}</author>
    <author>tc={8FC0756E-2BF2-4A4E-A83E-D890B6698F62}</author>
    <author>tc={716CCAF9-A135-42EA-ABB9-9B6FC818DD5C}</author>
    <author>tc={70F96474-9FC5-4EF5-B789-7FE2A00E13BD}</author>
    <author>tc={023A5434-B230-4F4F-967E-6E5B8B9A012F}</author>
    <author>tc={C170008C-945D-4392-AF0D-EB9308C997A3}</author>
    <author>tc={47741C7B-0E96-4A74-A4A2-AE519F0176E9}</author>
    <author>tc={DC7C4193-2B39-4FA3-9F0F-7E70B1B1F764}</author>
    <author>tc={28DDBF5C-4230-4390-BCA4-6F773CC8FA49}</author>
    <author>tc={390A8BB3-D040-40BC-8604-DA51AE2ED26B}</author>
    <author>tc={8B9FECE3-39DC-4D3B-BC4B-EA64C9D49BCC}</author>
    <author>tc={C744D1A1-95E3-4753-8D9C-385480ADD663}</author>
    <author>tc={D24A1DA7-7397-4030-A433-4D71B804F5CE}</author>
    <author>tc={30B4A3C3-E933-4776-A1FD-A373A1C1EE57}</author>
    <author>tc={E7FD25DC-1162-4C5D-B7DC-DE3573239DE5}</author>
    <author>tc={EB4E3C1F-6D28-493D-81CA-2FFD6A264A99}</author>
    <author>tc={63FA252C-1058-4318-947E-CB387CC95B81}</author>
    <author>tc={03FC2993-95FD-4CD3-BE22-652EDBBB1997}</author>
    <author>tc={4800BEFB-A7A5-49CF-B59A-3B2C7444F9DC}</author>
    <author>tc={1093A01B-572B-4793-849A-115FFAB83F56}</author>
    <author>tc={C65F5999-14EB-4DF3-8242-CFA79D32130F}</author>
    <author>tc={822811B9-B445-43A5-BDA1-AE60E7A923EE}</author>
    <author>tc={8538F3CF-605C-4BC0-81A4-AC1B72C73BEB}</author>
    <author>tc={87CF4686-2610-459A-B61B-86EE98D66D07}</author>
    <author>tc={1DAEA427-6C33-4281-8414-77F6882B496E}</author>
    <author>tc={B2D8AC58-D413-4B0F-8C93-356725E84B9B}</author>
    <author>tc={AB9B30B9-BD8B-48C4-AFBD-2140768394F5}</author>
    <author>tc={34C2CBBF-1DBC-4927-A035-100A187F1F2F}</author>
    <author>tc={EFFFBDA3-4792-4CDE-A150-A5802163676C}</author>
    <author>tc={D5DE8E81-5FB4-4A27-A7C3-9A0CDC61FE36}</author>
    <author>tc={03ED4B4D-5684-4430-9961-C75637E95DDF}</author>
  </authors>
  <commentList>
    <comment ref="G18" authorId="0" shapeId="0" xr:uid="{78F697B8-D1F2-4C3D-94BF-3A54D1CABDDC}">
      <text>
        <t>[Threaded comment]
Your version of Excel allows you to read this threaded comment; however, any edits to it will get removed if the file is opened in a newer version of Excel. Learn more: https://go.microsoft.com/fwlink/?linkid=870924
Comment:
    1-4 status in TC inactive by administrator</t>
      </text>
    </comment>
    <comment ref="G21" authorId="1" shapeId="0" xr:uid="{A0C42A40-8CC1-40C8-B572-E094C89775F3}">
      <text>
        <t>[Threaded comment]
Your version of Excel allows you to read this threaded comment; however, any edits to it will get removed if the file is opened in a newer version of Excel. Learn more: https://go.microsoft.com/fwlink/?linkid=870924
Comment:
    org on hold due to COVID</t>
      </text>
    </comment>
    <comment ref="A22" authorId="2" shapeId="0" xr:uid="{7DD7219A-45E7-4B97-82E6-5346F761BECF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contingency
Reply:
    needs to registrate with techconnect</t>
      </text>
    </comment>
    <comment ref="B32" authorId="3" shapeId="0" xr:uid="{3EC9916D-2981-48C8-B375-CE9D9498FD08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 AS OF 12-15 NOT COMPLIAAND WITH REGISTRATION AND RISK MANA\GEMENT</t>
      </text>
    </comment>
    <comment ref="S37" authorId="4" shapeId="0" xr:uid="{10D910B7-4D0A-419F-B3C3-11F967FE2DC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submitted as of 1-16
Reply:
    40% PENALTY</t>
      </text>
    </comment>
    <comment ref="V37" authorId="5" shapeId="0" xr:uid="{DC43EF67-50D1-463C-AADC-94F5CF9D1282}">
      <text>
        <t>[Threaded comment]
Your version of Excel allows you to read this threaded comment; however, any edits to it will get removed if the file is opened in a newer version of Excel. Learn more: https://go.microsoft.com/fwlink/?linkid=870924
Comment:
    Funding Contract received 12/8.
Reply:
    40%</t>
      </text>
    </comment>
    <comment ref="A42" authorId="6" shapeId="0" xr:uid="{CEB899F6-4799-4C3F-9844-A014A3E0E72E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</t>
      </text>
    </comment>
    <comment ref="G44" authorId="7" shapeId="0" xr:uid="{F7155871-7336-46E6-BECB-0CE0A86F022E}">
      <text>
        <t>[Threaded comment]
Your version of Excel allows you to read this threaded comment; however, any edits to it will get removed if the file is opened in a newer version of Excel. Learn more: https://go.microsoft.com/fwlink/?linkid=870924
Comment:
    REC'V  overage funding (Austin) 11-2021</t>
      </text>
    </comment>
    <comment ref="U47" authorId="8" shapeId="0" xr:uid="{A7C6F635-4EAE-4C9D-B00F-FD3260BA1540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 1-19 no signature</t>
      </text>
    </comment>
    <comment ref="A68" authorId="9" shapeId="0" xr:uid="{FA736294-4059-401B-B8B9-74A7A7201368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U69" authorId="10" shapeId="0" xr:uid="{1EE1B3C7-D94A-4861-9837-892BDDCA2247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Emailed thomas schnaible</t>
      </text>
    </comment>
    <comment ref="A71" authorId="11" shapeId="0" xr:uid="{236B427A-E66C-4E87-969B-87C7C156D721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 FY22 in contingency</t>
      </text>
    </comment>
    <comment ref="A74" authorId="12" shapeId="0" xr:uid="{D6FFB6E9-9498-4FF3-B093-76582A1748D8}">
      <text>
        <t>[Threaded comment]
Your version of Excel allows you to read this threaded comment; however, any edits to it will get removed if the file is opened in a newer version of Excel. Learn more: https://go.microsoft.com/fwlink/?linkid=870924
Comment:
    FY 21 rec'v $260.00 DN attend FT lost bal
FY22 DNA/rec'v contingency $500.00</t>
      </text>
    </comment>
    <comment ref="U75" authorId="13" shapeId="0" xr:uid="{E2CA99F4-4D61-429F-9D71-81FD3EB4C9E1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1-11
Reply:
    No received as of 1-19</t>
      </text>
    </comment>
    <comment ref="U81" authorId="14" shapeId="0" xr:uid="{A76021E4-2ADF-45C3-9806-F0D50327B69F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FOR SIGNATURES
Reply:
    No reply by 1-19</t>
      </text>
    </comment>
    <comment ref="A83" authorId="15" shapeId="0" xr:uid="{2496F324-BB72-44C2-87C8-E44026B3AC91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G84" authorId="16" shapeId="0" xr:uid="{143F856A-0C3A-402F-9711-306CAB43F2C9}">
      <text>
        <t>[Threaded comment]
Your version of Excel allows you to read this threaded comment; however, any edits to it will get removed if the file is opened in a newer version of Excel. Learn more: https://go.microsoft.com/fwlink/?linkid=870924
Comment:
    award contingency 11-19-21</t>
      </text>
    </comment>
    <comment ref="G85" authorId="17" shapeId="0" xr:uid="{F0A63383-57D2-4758-88DD-9556F6B332FE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CONTINGENCY</t>
      </text>
    </comment>
    <comment ref="L96" authorId="18" shapeId="0" xr:uid="{BB9DEA23-5EDE-4006-9A61-781B5EFA988F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108" authorId="19" shapeId="0" xr:uid="{FE55E599-6FD2-41B8-8D24-D49D534512FC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contingency</t>
      </text>
    </comment>
    <comment ref="G109" authorId="20" shapeId="0" xr:uid="{BF8CC0B5-BDFA-44E1-8806-1A6112DAAC81}">
      <text>
        <t>[Threaded comment]
Your version of Excel allows you to read this threaded comment; however, any edits to it will get removed if the file is opened in a newer version of Excel. Learn more: https://go.microsoft.com/fwlink/?linkid=870924
Comment:
    org didn't apply due to COVID spending limitations</t>
      </text>
    </comment>
    <comment ref="U144" authorId="21" shapeId="0" xr:uid="{BAB58618-49C2-4445-907C-60E5B6774133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</t>
      </text>
    </comment>
    <comment ref="A147" authorId="22" shapeId="0" xr:uid="{081CCF9F-A8FC-4DE7-82D2-457D6FA63A66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R153" authorId="23" shapeId="0" xr:uid="{B3CE60BF-CB1D-4973-9562-8EC1876F2042}">
      <text>
        <t>[Threaded comment]
Your version of Excel allows you to read this threaded comment; however, any edits to it will get removed if the file is opened in a newer version of Excel. Learn more: https://go.microsoft.com/fwlink/?linkid=870924
Comment:
    840.</t>
      </text>
    </comment>
    <comment ref="S155" authorId="24" shapeId="0" xr:uid="{0A81398B-8426-410A-ADCE-3AFC7B1EC3B3}">
      <text>
        <t>[Threaded comment]
Your version of Excel allows you to read this threaded comment; however, any edits to it will get removed if the file is opened in a newer version of Excel. Learn more: https://go.microsoft.com/fwlink/?linkid=870924
Comment:
    Decided not to apply; funding not needed</t>
      </text>
    </comment>
    <comment ref="A158" authorId="25" shapeId="0" xr:uid="{6F2D2B0C-AD4D-40A7-9B17-932D5DB6134B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A161" authorId="26" shapeId="0" xr:uid="{F686BED4-FB03-44BD-B75E-F6B1DA7F47C6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22 WITH CONTINGENCY</t>
      </text>
    </comment>
    <comment ref="G171" authorId="27" shapeId="0" xr:uid="{080635E9-8FDB-47C2-9C67-84A00D0A38DC}">
      <text>
        <t>[Threaded comment]
Your version of Excel allows you to read this threaded comment; however, any edits to it will get removed if the file is opened in a newer version of Excel. Learn more: https://go.microsoft.com/fwlink/?linkid=870924
Comment:
    TC frozen as of 11-20</t>
      </text>
    </comment>
    <comment ref="R176" authorId="28" shapeId="0" xr:uid="{8FC0756E-2BF2-4A4E-A83E-D890B6698F62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for budget - thomas schnaible</t>
      </text>
    </comment>
    <comment ref="A178" authorId="29" shapeId="0" xr:uid="{716CCAF9-A135-42EA-ABB9-9B6FC818DD5C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apply for contingency 3-31-2022</t>
      </text>
    </comment>
    <comment ref="A199" authorId="30" shapeId="0" xr:uid="{70F96474-9FC5-4EF5-B789-7FE2A00E13BD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contingency</t>
      </text>
    </comment>
    <comment ref="A200" authorId="31" shapeId="0" xr:uid="{023A5434-B230-4F4F-967E-6E5B8B9A012F}">
      <text>
        <t>[Threaded comment]
Your version of Excel allows you to read this threaded comment; however, any edits to it will get removed if the file is opened in a newer version of Excel. Learn more: https://go.microsoft.com/fwlink/?linkid=870924
Comment:
    org established in 2018; apply SGA 2021</t>
      </text>
    </comment>
    <comment ref="A204" authorId="32" shapeId="0" xr:uid="{C170008C-945D-4392-AF0D-EB9308C997A3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U211" authorId="33" shapeId="0" xr:uid="{47741C7B-0E96-4A74-A4A2-AE519F0176E9}">
      <text>
        <t>[Threaded comment]
Your version of Excel allows you to read this threaded comment; however, any edits to it will get removed if the file is opened in a newer version of Excel. Learn more: https://go.microsoft.com/fwlink/?linkid=870924
Comment:
    President's signature is missing.</t>
      </text>
    </comment>
    <comment ref="A214" authorId="34" shapeId="0" xr:uid="{DC7C4193-2B39-4FA3-9F0F-7E70B1B1F764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 FY22 with contingency</t>
      </text>
    </comment>
    <comment ref="G218" authorId="35" shapeId="0" xr:uid="{28DDBF5C-4230-4390-BCA4-6F773CC8FA49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 IN TC</t>
      </text>
    </comment>
    <comment ref="A219" authorId="36" shapeId="0" xr:uid="{390A8BB3-D040-40BC-8604-DA51AE2ED26B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A224" authorId="37" shapeId="0" xr:uid="{8B9FECE3-39DC-4D3B-BC4B-EA64C9D49BCC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1-2024</t>
      </text>
    </comment>
    <comment ref="U236" authorId="38" shapeId="0" xr:uid="{C744D1A1-95E3-4753-8D9C-385480ADD663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NEED SIGNURES
Reply:
    REQUEST ON 1-19</t>
      </text>
    </comment>
    <comment ref="A245" authorId="39" shapeId="0" xr:uid="{D24A1DA7-7397-4030-A433-4D71B804F5CE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contengency</t>
      </text>
    </comment>
    <comment ref="A247" authorId="40" shapeId="0" xr:uid="{30B4A3C3-E933-4776-A1FD-A373A1C1EE57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contingency</t>
      </text>
    </comment>
    <comment ref="L248" authorId="41" shapeId="0" xr:uid="{E7FD25DC-1162-4C5D-B7DC-DE3573239DE5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STARTED 9-2022</t>
      </text>
    </comment>
    <comment ref="U254" authorId="42" shapeId="0" xr:uid="{EB4E3C1F-6D28-493D-81CA-2FFD6A264A99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SIGNATURES</t>
      </text>
    </comment>
    <comment ref="W254" authorId="43" shapeId="0" xr:uid="{63FA252C-1058-4318-947E-CB387CC95B81}">
      <text>
        <t>[Threaded comment]
Your version of Excel allows you to read this threaded comment; however, any edits to it will get removed if the file is opened in a newer version of Excel. Learn more: https://go.microsoft.com/fwlink/?linkid=870924
Comment:
    NO INTERVIEW SCHEDULED</t>
      </text>
    </comment>
    <comment ref="W258" authorId="44" shapeId="0" xr:uid="{03FC2993-95FD-4CD3-BE22-652EDBBB1997}">
      <text>
        <t>[Threaded comment]
Your version of Excel allows you to read this threaded comment; however, any edits to it will get removed if the file is opened in a newer version of Excel. Learn more: https://go.microsoft.com/fwlink/?linkid=870924
Comment:
    INTERVIEW NOT SCHEDULED AS OF 1-19</t>
      </text>
    </comment>
    <comment ref="U260" authorId="45" shapeId="0" xr:uid="{4800BEFB-A7A5-49CF-B59A-3B2C7444F9DC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SIGNATURES</t>
      </text>
    </comment>
    <comment ref="A263" authorId="46" shapeId="0" xr:uid="{1093A01B-572B-4793-849A-115FFAB83F56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 FY23 with contingency</t>
      </text>
    </comment>
    <comment ref="A265" authorId="47" shapeId="0" xr:uid="{C65F5999-14EB-4DF3-8242-CFA79D32130F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U267" authorId="48" shapeId="0" xr:uid="{822811B9-B445-43A5-BDA1-AE60E7A923EE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FOR SI8GNATUES
Reply:
    No signautes as of 1-19</t>
      </text>
    </comment>
    <comment ref="A268" authorId="49" shapeId="0" xr:uid="{8538F3CF-605C-4BC0-81A4-AC1B72C73BEB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contingncy</t>
      </text>
    </comment>
    <comment ref="S270" authorId="50" shapeId="0" xr:uid="{87CF4686-2610-459A-B61B-86EE98D66D07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ben 1-19 no budget</t>
      </text>
    </comment>
    <comment ref="A271" authorId="51" shapeId="0" xr:uid="{1DAEA427-6C33-4281-8414-77F6882B496E}">
      <text>
        <t>[Threaded comment]
Your version of Excel allows you to read this threaded comment; however, any edits to it will get removed if the file is opened in a newer version of Excel. Learn more: https://go.microsoft.com/fwlink/?linkid=870924
Comment:
    combined Range, Wildlife &amp; Fisheries and Society for Conservation Biology.   Another name Student Chapter of the Wildlife Society</t>
      </text>
    </comment>
    <comment ref="L275" authorId="52" shapeId="0" xr:uid="{B2D8AC58-D413-4B0F-8C93-356725E84B9B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AS OF 9-2022</t>
      </text>
    </comment>
    <comment ref="V283" authorId="53" shapeId="0" xr:uid="{AB9B30B9-BD8B-48C4-AFBD-2140768394F5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WAS NOT SUBMITTED IN TECHCONNET UNTIL INTERVIEW DAY</t>
      </text>
    </comment>
    <comment ref="A293" authorId="54" shapeId="0" xr:uid="{34C2CBBF-1DBC-4927-A035-100A187F1F2F}">
      <text>
        <t>[Threaded comment]
Your version of Excel allows you to read this threaded comment; however, any edits to it will get removed if the file is opened in a newer version of Excel. Learn more: https://go.microsoft.com/fwlink/?linkid=870924
Comment:
    Name has changed to: Counseling Council. Verified via TechConnect</t>
      </text>
    </comment>
    <comment ref="A309" authorId="55" shapeId="0" xr:uid="{EFFFBDA3-4792-4CDE-A150-A5802163676C}">
      <text>
        <t>[Threaded comment]
Your version of Excel allows you to read this threaded comment; however, any edits to it will get removed if the file is opened in a newer version of Excel. Learn more: https://go.microsoft.com/fwlink/?linkid=870924
Comment:
    Name is Philosophy Graduate Student Association per TechConnect.</t>
      </text>
    </comment>
    <comment ref="U309" authorId="56" shapeId="0" xr:uid="{D5DE8E81-5FB4-4A27-A7C3-9A0CDC61FE3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EMAL FOR SIGNATUES 1-19
</t>
      </text>
    </comment>
    <comment ref="AA317" authorId="57" shapeId="0" xr:uid="{03ED4B4D-5684-4430-9961-C75637E95DDF}">
      <text>
        <t>[Threaded comment]
Your version of Excel allows you to read this threaded comment; however, any edits to it will get removed if the file is opened in a newer version of Excel. Learn more: https://go.microsoft.com/fwlink/?linkid=870924
Comment:
    SSTUDENTS ARE RECEIVING FUNDS FOR ITEMS SOLD AT ART TRAIL</t>
      </text>
    </comment>
  </commentList>
</comments>
</file>

<file path=xl/sharedStrings.xml><?xml version="1.0" encoding="utf-8"?>
<sst xmlns="http://schemas.openxmlformats.org/spreadsheetml/2006/main" count="1860" uniqueCount="417">
  <si>
    <t>Organization Name</t>
  </si>
  <si>
    <t>Agricultural Communicators of Tomorrow</t>
  </si>
  <si>
    <t>Alpha Phi Omega</t>
  </si>
  <si>
    <t>American Association of Family and Consumer Sciences</t>
  </si>
  <si>
    <t>American Chemical Society-Student Affiliates</t>
  </si>
  <si>
    <t>American Institute of Chemical Engineers</t>
  </si>
  <si>
    <t>American Society of Civil Engineers</t>
  </si>
  <si>
    <t>American Society of Interior Designers</t>
  </si>
  <si>
    <t>American Society of Mechanical Engineers</t>
  </si>
  <si>
    <t>Arnold Air Society</t>
  </si>
  <si>
    <t>Associated General Contractors of America</t>
  </si>
  <si>
    <t>Association of Chinese Students &amp; Scholars</t>
  </si>
  <si>
    <t>Association of Students About Service</t>
  </si>
  <si>
    <t>Block and Bridle</t>
  </si>
  <si>
    <t>Campus Crusade for Christ (Tech CRU)</t>
  </si>
  <si>
    <t>Catholic Student Association</t>
  </si>
  <si>
    <t>Chi Rho Fraternity</t>
  </si>
  <si>
    <t>Chi Tau Epsilon</t>
  </si>
  <si>
    <t>Delta Sigma Pi</t>
  </si>
  <si>
    <t>Dr. Bernard A. Harris Jr. Pre-Med Society</t>
  </si>
  <si>
    <t>Engineers Without Borders</t>
  </si>
  <si>
    <t>Eta Omicron Nu</t>
  </si>
  <si>
    <t>Gamma Beta Phi</t>
  </si>
  <si>
    <t>Geoscience Society</t>
  </si>
  <si>
    <t>German Club</t>
  </si>
  <si>
    <t>Goin' Band from Raiderland</t>
  </si>
  <si>
    <t>Golden Key International Honour Society</t>
  </si>
  <si>
    <t>Greek Wide Student Ministries</t>
  </si>
  <si>
    <t>Human Sciences Ambassadors (formerly Human Sciences Recruiters)</t>
  </si>
  <si>
    <t>India Student Association</t>
  </si>
  <si>
    <t>Institute of Electrical and Electronics Engineers</t>
  </si>
  <si>
    <t>International Interior Design Association</t>
  </si>
  <si>
    <t>Iota Tau Alpha</t>
  </si>
  <si>
    <t>Kappa Kappa Psi</t>
  </si>
  <si>
    <t>Knight Raiders Chess Club</t>
  </si>
  <si>
    <t>Livestock Judging Team</t>
  </si>
  <si>
    <t>Lutheran Student Fellowship</t>
  </si>
  <si>
    <t>Meat Animal Evaluation Team</t>
  </si>
  <si>
    <t>Meat Judging Team</t>
  </si>
  <si>
    <t>Meat Science Association</t>
  </si>
  <si>
    <t>Mentor Tech Student Organization</t>
  </si>
  <si>
    <t>Metals Club</t>
  </si>
  <si>
    <t>Mortar Board</t>
  </si>
  <si>
    <t>Muslim Student Association</t>
  </si>
  <si>
    <t>National Society of Black Engineers</t>
  </si>
  <si>
    <t>Navigators</t>
  </si>
  <si>
    <t>Personal Financial Planning Association</t>
  </si>
  <si>
    <t>Phi Alpha Delta Pre-Law Fraternity</t>
  </si>
  <si>
    <t>Pi Tau Sigma</t>
  </si>
  <si>
    <t>RaiderThon - Dance Marathon</t>
  </si>
  <si>
    <t>Ranch Horse Team</t>
  </si>
  <si>
    <t>Sabre Flight Drill Team</t>
  </si>
  <si>
    <t>Sigma Delta Pi (Chapter: Alpha Phi)</t>
  </si>
  <si>
    <t>Society for Conservation Biology</t>
  </si>
  <si>
    <t>Society for the Advancement of Chicanos &amp; Native Americans in Science</t>
  </si>
  <si>
    <t>Society of Hispanic Professional Engineers</t>
  </si>
  <si>
    <t>Society of Petroleum Engineers</t>
  </si>
  <si>
    <t>Society of Women Engineers</t>
  </si>
  <si>
    <t>Sri Lankan Students' Association</t>
  </si>
  <si>
    <t>Student American Society of Landscape Architects</t>
  </si>
  <si>
    <t>Tau Beta Sigma</t>
  </si>
  <si>
    <t>Tech Classical Society</t>
  </si>
  <si>
    <t>Tech Council on Family Relations</t>
  </si>
  <si>
    <t>Tech Equestrian Team</t>
  </si>
  <si>
    <t>Tech Horn Society</t>
  </si>
  <si>
    <t>Tech Horse Judging Team</t>
  </si>
  <si>
    <t>Tech Marketing Association</t>
  </si>
  <si>
    <t>Tech Pre-Pharmacy Club</t>
  </si>
  <si>
    <t>Tech Pre-Vet Society</t>
  </si>
  <si>
    <t>Texas Society of Professional Engineers</t>
  </si>
  <si>
    <t>Unidos Por Un Mismo Idioma - Spanish Speaking Society</t>
  </si>
  <si>
    <t>Visions of Light Gospel Choir</t>
  </si>
  <si>
    <t>Wesley Foundation at Texas Tech University</t>
  </si>
  <si>
    <t>Wool Judging Team</t>
  </si>
  <si>
    <t>Agricultural Economics Graduate Student Organization</t>
  </si>
  <si>
    <t>Agricultural Education &amp; Communication Graduate Organization</t>
  </si>
  <si>
    <t>Association of Biologists</t>
  </si>
  <si>
    <t>Association of Natural Resource Scientists</t>
  </si>
  <si>
    <t>Black Graduate Student Association</t>
  </si>
  <si>
    <t>Chemistry Graduate Student Organization</t>
  </si>
  <si>
    <t>Clinical Psychology Graduate Student Council</t>
  </si>
  <si>
    <t>Graduate Clay Club</t>
  </si>
  <si>
    <t>History Graduate Student Organization</t>
  </si>
  <si>
    <t>Human Development and Family Studies Graduate Student Association</t>
  </si>
  <si>
    <t>Human Factors and Ergonomics Society</t>
  </si>
  <si>
    <t>Llano Estacado Student Chapter of the Society of Environmental Toxicology and Chemistry</t>
  </si>
  <si>
    <t>Museum Heritage Students Association</t>
  </si>
  <si>
    <t>Rawls Graduate Association</t>
  </si>
  <si>
    <t>Red to Black</t>
  </si>
  <si>
    <t>Student Chapter of the American Meteorological Society at TTU</t>
  </si>
  <si>
    <t>Tech American Society for Microbiology</t>
  </si>
  <si>
    <t xml:space="preserve">Graduate Organizations </t>
  </si>
  <si>
    <t>Undergraduate Organizations</t>
  </si>
  <si>
    <t>Army ROTC</t>
  </si>
  <si>
    <t>Funding Contract Submitted in OrgSync</t>
  </si>
  <si>
    <t>Cefiro Enlace Hispano Literario y Cultural</t>
  </si>
  <si>
    <t>Chemical Engineering Graduate Student Association</t>
  </si>
  <si>
    <t>Philosophy Graduate Student Council</t>
  </si>
  <si>
    <t>Hispanic Student Society</t>
  </si>
  <si>
    <t>Nepal Students Association</t>
  </si>
  <si>
    <t>SkyRaiders</t>
  </si>
  <si>
    <t>Society of Environmental Professionals</t>
  </si>
  <si>
    <t>Tech Print Club</t>
  </si>
  <si>
    <t>Signed up for Funding Interview</t>
  </si>
  <si>
    <t>Total Undergrad Recommended Allocation</t>
  </si>
  <si>
    <t>Sigma Iota Epsilon</t>
  </si>
  <si>
    <t>Tech Feral Cat Coalition</t>
  </si>
  <si>
    <t>Christians at Tech</t>
  </si>
  <si>
    <t>Tech Ducks Unlimited</t>
  </si>
  <si>
    <t>Habesha Student's Association</t>
  </si>
  <si>
    <t>Association of Bangladeshi Students and Scholars</t>
  </si>
  <si>
    <t>Attended Funding Interview</t>
  </si>
  <si>
    <t>African Student Organization</t>
  </si>
  <si>
    <t>Association of Information Technology Professionals</t>
  </si>
  <si>
    <t>United States Institute for Theatre Technology Student Chapter</t>
  </si>
  <si>
    <t xml:space="preserve">Physician Assistant Student Organization </t>
  </si>
  <si>
    <t>Graduate Nutrition Organization</t>
  </si>
  <si>
    <t>American Medical Women's Association</t>
  </si>
  <si>
    <t>Chemical Engineering Car Team</t>
  </si>
  <si>
    <t>Pre-Physical Therapy</t>
  </si>
  <si>
    <t>Society of Petrophysicists &amp; Well Log Analysts</t>
  </si>
  <si>
    <t>Increase/   decrease from Appeal</t>
  </si>
  <si>
    <t>Final Allocated amount for Bill of Appropriations</t>
  </si>
  <si>
    <t>Tech Art History Society</t>
  </si>
  <si>
    <t>Black Student Association</t>
  </si>
  <si>
    <t>American Association of Petroleum Geologists</t>
  </si>
  <si>
    <t>Association for Computing Machinery</t>
  </si>
  <si>
    <t>Chi Epsilon</t>
  </si>
  <si>
    <t>Forensic Science Society</t>
  </si>
  <si>
    <t>Public Administration Graduate Association</t>
  </si>
  <si>
    <t>Persian Student Association</t>
  </si>
  <si>
    <t>Tech Advertising Federation</t>
  </si>
  <si>
    <t>Veterans Association at Texas Tech</t>
  </si>
  <si>
    <t>Animal &amp; Food Science Academic Quadrathlon Club</t>
  </si>
  <si>
    <t>Bayless Board</t>
  </si>
  <si>
    <t>Graduate Organizations</t>
  </si>
  <si>
    <t>Graduate Subtotals</t>
  </si>
  <si>
    <t>Initial Funding Allocation for Bill of Appropriations</t>
  </si>
  <si>
    <t>Women's Service Org.</t>
  </si>
  <si>
    <t>Tech Future Leaders in Transportation</t>
  </si>
  <si>
    <t>Tech Book History Club</t>
  </si>
  <si>
    <t>WishMakers on Campus</t>
  </si>
  <si>
    <t>Undergraduate Subtotals</t>
  </si>
  <si>
    <t>College of Arts &amp; Sciences Ambassadors</t>
  </si>
  <si>
    <t>Financial Management (formerly known as Finance Association)</t>
  </si>
  <si>
    <t>Multicultural Association of PreMed Scholars (formerly Minority Association of Pre-Medical Students)</t>
  </si>
  <si>
    <t>Zamo Raiders</t>
  </si>
  <si>
    <t>Tech Golf Club</t>
  </si>
  <si>
    <t>Minorities in Agriculture Natural Resources and Related Sciences</t>
  </si>
  <si>
    <t>Meat Science Academic Quiz Bowl Team</t>
  </si>
  <si>
    <t>Kinesiology and Sport Management Departmental Ambassadors</t>
  </si>
  <si>
    <t>Pretty Young Queens</t>
  </si>
  <si>
    <t>Tech Kahaani Bollywood Dance Team</t>
  </si>
  <si>
    <t>Tech Gender &amp; Sexuality Association (formerly Gay Straight Alliance)</t>
  </si>
  <si>
    <t>American Rock Mechanics Association</t>
  </si>
  <si>
    <t>Texas State Teachers Association</t>
  </si>
  <si>
    <t>National Society of Collegiate Scholars</t>
  </si>
  <si>
    <t>Student Mobilization</t>
  </si>
  <si>
    <t>Women in Business</t>
  </si>
  <si>
    <t>Filipino Student Association</t>
  </si>
  <si>
    <t>Alpha Psi Omega</t>
  </si>
  <si>
    <t>Raider Aerospace Society</t>
  </si>
  <si>
    <t>Athletic Training Student Organization</t>
  </si>
  <si>
    <t>Tech Society of Interdisciplinary Study</t>
  </si>
  <si>
    <t>Tech Pre-Occupational Therapy Club</t>
  </si>
  <si>
    <t>Men of God</t>
  </si>
  <si>
    <t>Every Nation Campus</t>
  </si>
  <si>
    <t>Education Graduate Student Organization</t>
  </si>
  <si>
    <t xml:space="preserve">History Club </t>
  </si>
  <si>
    <t>Knowledge Empowering You Outreach Program</t>
  </si>
  <si>
    <t>Tech Public Relations</t>
  </si>
  <si>
    <t>Chi Alpha Christian Fellowship</t>
  </si>
  <si>
    <t>Spanish Club</t>
  </si>
  <si>
    <t>Model United Nations</t>
  </si>
  <si>
    <t xml:space="preserve">Made in Cote d'Ivoire </t>
  </si>
  <si>
    <t>Rawls Information Security Association</t>
  </si>
  <si>
    <t>Kappa Xi Service Fraternity</t>
  </si>
  <si>
    <t xml:space="preserve">Penalty (40%) </t>
  </si>
  <si>
    <t xml:space="preserve">Penalty (20%) </t>
  </si>
  <si>
    <t>Geoscience Leadership Organization (formerly Geological Leadership Org for Women)</t>
  </si>
  <si>
    <t>Knights of Architecture</t>
  </si>
  <si>
    <t>Multicultural Student Business Association</t>
  </si>
  <si>
    <t>South Asian Student Association</t>
  </si>
  <si>
    <t>Study Abroad Peer Advisors</t>
  </si>
  <si>
    <t>Medical &amp; Dental Global Brigades</t>
  </si>
  <si>
    <t>Society of Plastics Engineers</t>
  </si>
  <si>
    <t>Budget Application Compliance Met</t>
  </si>
  <si>
    <t>Raiderland Native American Student Association</t>
  </si>
  <si>
    <t>Raiders Defending Life</t>
  </si>
  <si>
    <t>Tech K-Pop Club</t>
  </si>
  <si>
    <t>Institute of Transportation Engineers</t>
  </si>
  <si>
    <t>PrideSTEM</t>
  </si>
  <si>
    <t>Restaurant, Hotel, &amp; Institutional Management</t>
  </si>
  <si>
    <t>Lubbock Youth Outreach</t>
  </si>
  <si>
    <t>American Association of Drilling Engineers</t>
  </si>
  <si>
    <t>Collegiate FFA</t>
  </si>
  <si>
    <t>Biotechnology Organization for Student Success</t>
  </si>
  <si>
    <t>Whitacre College of Engineering Outreach Raiders</t>
  </si>
  <si>
    <t>It's On Us</t>
  </si>
  <si>
    <t>The Quill</t>
  </si>
  <si>
    <t>Silver Wings</t>
  </si>
  <si>
    <t>Tech Italian Student Association</t>
  </si>
  <si>
    <t>POWER - Providing the Outside World with Empowerment &amp; Resources</t>
  </si>
  <si>
    <t>Communication Studies Society</t>
  </si>
  <si>
    <t>Define American</t>
  </si>
  <si>
    <t>Korean Student Association</t>
  </si>
  <si>
    <t>Women in Physics</t>
  </si>
  <si>
    <t>American Public Works Association</t>
  </si>
  <si>
    <t>The STEM &amp; Leaf Corp</t>
  </si>
  <si>
    <t>National PanHellenic Council</t>
  </si>
  <si>
    <t>Caribbean Student Association</t>
  </si>
  <si>
    <t>Tech Minorities &amp; Philosophy</t>
  </si>
  <si>
    <t>Raider Sailing</t>
  </si>
  <si>
    <t>Graduate Society of Applied Linguistics</t>
  </si>
  <si>
    <t xml:space="preserve">Mane Society </t>
  </si>
  <si>
    <t>Queer Reads</t>
  </si>
  <si>
    <t>Eta Sigma Delta International Hospitality Management Society</t>
  </si>
  <si>
    <t>Women's Leadership Initiative</t>
  </si>
  <si>
    <t>Phi Theta Kappa Alumni Association</t>
  </si>
  <si>
    <t>The Math Club</t>
  </si>
  <si>
    <t>Multicultural Pre-Dental Association</t>
  </si>
  <si>
    <t>Updated Budget application to include Appeal amounts</t>
  </si>
  <si>
    <t>Collegiate 100</t>
  </si>
  <si>
    <t>Tech Business Valuation Club</t>
  </si>
  <si>
    <t>Tech Business Valuation</t>
  </si>
  <si>
    <t>Association of Latino Professionals in Am.</t>
  </si>
  <si>
    <t>Above All Odds</t>
  </si>
  <si>
    <t>NEW</t>
  </si>
  <si>
    <t>Raider Power of Paranormal</t>
  </si>
  <si>
    <t>Alpha Kappa Psi</t>
  </si>
  <si>
    <t>American Mock World Health</t>
  </si>
  <si>
    <t>Amereican Mock World Health</t>
  </si>
  <si>
    <t>American Medical Student Association</t>
  </si>
  <si>
    <t>Project Climate</t>
  </si>
  <si>
    <t>High Riders</t>
  </si>
  <si>
    <t>Techtones A Cappella</t>
  </si>
  <si>
    <t>Techtones A Cappillo</t>
  </si>
  <si>
    <t>Wildlife Society at Tech</t>
  </si>
  <si>
    <t>Widening Horizons</t>
  </si>
  <si>
    <t>Student Association for Fire Ecology</t>
  </si>
  <si>
    <t>Tech Geophysical Society</t>
  </si>
  <si>
    <r>
      <t xml:space="preserve">CISER Scholar Service Organization </t>
    </r>
    <r>
      <rPr>
        <sz val="8"/>
        <color rgb="FF000000"/>
        <rFont val="Arial"/>
        <family val="2"/>
      </rPr>
      <t>(formerly Howard Hughes Medical Institute Scholar Service Organization)</t>
    </r>
  </si>
  <si>
    <t>Tech Rodeo Association</t>
  </si>
  <si>
    <t>Tech Habitat</t>
  </si>
  <si>
    <t>Omicron Delta Kappa</t>
  </si>
  <si>
    <t>Developer Student Club</t>
  </si>
  <si>
    <t>Student Dietetics Association</t>
  </si>
  <si>
    <t>Vietnamese Student Assoc</t>
  </si>
  <si>
    <t>Vietnamese Student Asso</t>
  </si>
  <si>
    <t>Multicultural Greek Council</t>
  </si>
  <si>
    <t>Genki Club</t>
  </si>
  <si>
    <t>Raider Medical Screening Society</t>
  </si>
  <si>
    <t>Tech She's the First</t>
  </si>
  <si>
    <t>Dancers with Soul</t>
  </si>
  <si>
    <t>The Biochemical Society</t>
  </si>
  <si>
    <t>The Biochemical Club</t>
  </si>
  <si>
    <t>Texas State Teachers Asso</t>
  </si>
  <si>
    <t>Innovation Hub Ambassadors</t>
  </si>
  <si>
    <t>Korean Christian Student Association</t>
  </si>
  <si>
    <t>Korean Student Asso</t>
  </si>
  <si>
    <t>Grad Organizations</t>
  </si>
  <si>
    <t>Tech Public Relations Society of America</t>
  </si>
  <si>
    <t>Agricultural Economics Association of TTU</t>
  </si>
  <si>
    <t>FY21 Funding Allocation</t>
  </si>
  <si>
    <t>Funding Contract Signed &amp; Turned in</t>
  </si>
  <si>
    <t>Raider Riot</t>
  </si>
  <si>
    <t>X</t>
  </si>
  <si>
    <t>Computational Thinking Club</t>
  </si>
  <si>
    <t>RaiderHacks</t>
  </si>
  <si>
    <t>new</t>
  </si>
  <si>
    <t>Tech National Retail Federation (Tech Retail Association)</t>
  </si>
  <si>
    <t>Child Rights and You</t>
  </si>
  <si>
    <t>Lubbock Public Health Initiative</t>
  </si>
  <si>
    <t>Health Occupations Students of AM</t>
  </si>
  <si>
    <t>Tech Actuarial Society</t>
  </si>
  <si>
    <t>Graduate Assembly</t>
  </si>
  <si>
    <t>Tech Food Recovery Network</t>
  </si>
  <si>
    <t>West Texas Asso for Women in STEAM</t>
  </si>
  <si>
    <t>Tech Food Recovery Netw</t>
  </si>
  <si>
    <t>Tech Music Med</t>
  </si>
  <si>
    <t>Raider Sisters for Christ</t>
  </si>
  <si>
    <t>Rawls Banking Association</t>
  </si>
  <si>
    <t>20% penalty</t>
  </si>
  <si>
    <t>Office of LGBTQIA Education &amp; Engagement</t>
  </si>
  <si>
    <t>Alpha Phi Alpha</t>
  </si>
  <si>
    <t>Tech Women in High Performance Computing</t>
  </si>
  <si>
    <t>Tech Russian &amp; Slavic Asso</t>
  </si>
  <si>
    <t>.</t>
  </si>
  <si>
    <t>Institute of Industrial &amp; Systems Engineers</t>
  </si>
  <si>
    <t>FY22 Funding Allocation</t>
  </si>
  <si>
    <t>FY21 Penalties Applied</t>
  </si>
  <si>
    <t>FY21 Expenses</t>
  </si>
  <si>
    <t>FY21 Remaining Balance</t>
  </si>
  <si>
    <t>FY21 Contingency Funding</t>
  </si>
  <si>
    <t>Red Raider Racing (Formula)</t>
  </si>
  <si>
    <t xml:space="preserve">Tech Society for Human Resource Management </t>
  </si>
  <si>
    <t>Students for Global Connection</t>
  </si>
  <si>
    <t xml:space="preserve">Red Raider Racing (Formula) </t>
  </si>
  <si>
    <t>Student for Global Connection</t>
  </si>
  <si>
    <r>
      <t xml:space="preserve">POWER - </t>
    </r>
    <r>
      <rPr>
        <sz val="8"/>
        <color rgb="FF000000"/>
        <rFont val="Arial"/>
        <family val="2"/>
      </rPr>
      <t>Providing the Outside World with Empowerment &amp; Resources</t>
    </r>
  </si>
  <si>
    <t>Biochemical Society</t>
  </si>
  <si>
    <t>Venezuelan Student Association</t>
  </si>
  <si>
    <t>Biochemical Society at Tech</t>
  </si>
  <si>
    <t>Tech Economics Association</t>
  </si>
  <si>
    <t>Diversity In Media</t>
  </si>
  <si>
    <t>Kappa Delta Chi</t>
  </si>
  <si>
    <t>The Masked Bakers</t>
  </si>
  <si>
    <t xml:space="preserve">Diversity in Media </t>
  </si>
  <si>
    <t>West Texas Asso for Botany</t>
  </si>
  <si>
    <r>
      <t>CISER Scholar Service Organization</t>
    </r>
    <r>
      <rPr>
        <sz val="8"/>
        <color rgb="FF000000"/>
        <rFont val="Arial"/>
        <family val="2"/>
      </rPr>
      <t xml:space="preserve"> </t>
    </r>
  </si>
  <si>
    <t>Student Made Initiatives in Leadership &amp; Equality</t>
  </si>
  <si>
    <t>Tech Supply Chain Asso</t>
  </si>
  <si>
    <t>Tech Students for Mental Health</t>
  </si>
  <si>
    <t>Am Society of Biochemistry &amp; Moldecular</t>
  </si>
  <si>
    <t>Makerspace Student Org</t>
  </si>
  <si>
    <t>The Wildlife Society at Tech</t>
  </si>
  <si>
    <t>Tech Secular Student Alliance</t>
  </si>
  <si>
    <t>Tech Society for Human Resource Management</t>
  </si>
  <si>
    <t>Graduate Hospitality Management &amp; Retail Association</t>
  </si>
  <si>
    <t>Atlas Campus Fellowship</t>
  </si>
  <si>
    <t>Geoscience Leadership Organization for Women</t>
  </si>
  <si>
    <t xml:space="preserve">Tech Chinese Language &amp; Culture </t>
  </si>
  <si>
    <t>Tech Chiineses Language &amp; Culture</t>
  </si>
  <si>
    <t>Destination Imagination</t>
  </si>
  <si>
    <t>Arabic Language Student Org</t>
  </si>
  <si>
    <t>Black Business Students Asso</t>
  </si>
  <si>
    <t>Black Business Students Asso.</t>
  </si>
  <si>
    <t>Graduate Artist Association</t>
  </si>
  <si>
    <t>One World</t>
  </si>
  <si>
    <t>Define America</t>
  </si>
  <si>
    <t xml:space="preserve">Environmental Toxicology Student Association </t>
  </si>
  <si>
    <t>Environmental Toxicology Student Association</t>
  </si>
  <si>
    <t>Association of Latino Professionals for Amercia</t>
  </si>
  <si>
    <t>Table of Bill of Appropriation</t>
  </si>
  <si>
    <t>FY22 Penalty Applied</t>
  </si>
  <si>
    <t>FY22 Contingency Funding</t>
  </si>
  <si>
    <t>FY22 Expenses</t>
  </si>
  <si>
    <t>FY22 Remaining Balance</t>
  </si>
  <si>
    <t>FY23 Funding Allocation</t>
  </si>
  <si>
    <t>Robotics &amp; Advanced Tech Society</t>
  </si>
  <si>
    <t>FY24 Funding Request</t>
  </si>
  <si>
    <t>FY24 Recommended Allocation</t>
  </si>
  <si>
    <t>Association of Students Acting in Service</t>
  </si>
  <si>
    <t>Financial Association</t>
  </si>
  <si>
    <t>Human Sciences Ambassadors</t>
  </si>
  <si>
    <t>Davis College Student Agricultural Council</t>
  </si>
  <si>
    <t>Student Makerspace Org</t>
  </si>
  <si>
    <t>Tech Team Luke Hope for Minds</t>
  </si>
  <si>
    <t>Women in STEM</t>
  </si>
  <si>
    <t>Davis College Student Agricutlurcual Council</t>
  </si>
  <si>
    <t>Tech National Retail Federation</t>
  </si>
  <si>
    <t>Tech National Retail Federation Student Asso</t>
  </si>
  <si>
    <t>x</t>
  </si>
  <si>
    <t>Tech Disc Golf Club</t>
  </si>
  <si>
    <t>The Student Chapter of the Society for Range Management at Tech</t>
  </si>
  <si>
    <t>JoyCentric Organization</t>
  </si>
  <si>
    <t>Double T Locksport</t>
  </si>
  <si>
    <t>Human Development &amp; Family Sciences/Early Childhood Ambassadors</t>
  </si>
  <si>
    <t>Canterbury Episocopal Campus Ministry</t>
  </si>
  <si>
    <t>Red Theatre Company</t>
  </si>
  <si>
    <t>Mechanical Engineering Graduate Student Association</t>
  </si>
  <si>
    <t>Tech Student Subunit of the TX Chapter of the American Fisheries</t>
  </si>
  <si>
    <t>Contingency</t>
  </si>
  <si>
    <t>Total Grad Recommended Allocation</t>
  </si>
  <si>
    <t>Student Association of the Institute of Environmental and Human Health</t>
  </si>
  <si>
    <t>TOTAL GRAD FUNDING</t>
  </si>
  <si>
    <t>20% penalty signed up after deadline</t>
  </si>
  <si>
    <t>POST ON 24</t>
  </si>
  <si>
    <t>Graduate</t>
  </si>
  <si>
    <t>Mechanical Engineeing Graduate Student</t>
  </si>
  <si>
    <t>FY23 Contingency Funding</t>
  </si>
  <si>
    <t>FY23 Penality Applied</t>
  </si>
  <si>
    <t>FY23 Expenses</t>
  </si>
  <si>
    <t>FY23 Remaining Balance</t>
  </si>
  <si>
    <t>FY25 Funding Request</t>
  </si>
  <si>
    <t>FY25 Recommended Allocation</t>
  </si>
  <si>
    <t>FY25 FUNDING PROCESS</t>
  </si>
  <si>
    <t>FY24 Final Allocation</t>
  </si>
  <si>
    <t>After 12/2 penalty</t>
  </si>
  <si>
    <t>After 12/2 with 20% penalty</t>
  </si>
  <si>
    <t>American String Teachers Associa</t>
  </si>
  <si>
    <t>American String Teachers Association</t>
  </si>
  <si>
    <t>Minority Association of PreHealth Students</t>
  </si>
  <si>
    <t>WEB3 Acceleration Association</t>
  </si>
  <si>
    <t>Tech Pokemon</t>
  </si>
  <si>
    <t>Tech Pokeman</t>
  </si>
  <si>
    <t>Arabic Student Association</t>
  </si>
  <si>
    <t>Ghana Students Association</t>
  </si>
  <si>
    <t>Raider Recycling</t>
  </si>
  <si>
    <t>No Mind Left Behind</t>
  </si>
  <si>
    <t>Investment Management Associa</t>
  </si>
  <si>
    <t>Investment Management Association</t>
  </si>
  <si>
    <t>Tech Magic Club</t>
  </si>
  <si>
    <t>The Electrochemical Society</t>
  </si>
  <si>
    <t>Tech Sport Management Group</t>
  </si>
  <si>
    <t>Beta Beta Beta - Nu Alpha</t>
  </si>
  <si>
    <t xml:space="preserve">Beta Beta Beta - Nu Alpha </t>
  </si>
  <si>
    <r>
      <t xml:space="preserve">Engineers for a Sustainable World </t>
    </r>
    <r>
      <rPr>
        <sz val="8"/>
        <color rgb="FF000000"/>
        <rFont val="Arial"/>
        <family val="2"/>
      </rPr>
      <t>(Engineers Without Borders)</t>
    </r>
  </si>
  <si>
    <t>Brazilian Student Association</t>
  </si>
  <si>
    <t>Raider Children Outreach Society</t>
  </si>
  <si>
    <t>Ukrainian Club</t>
  </si>
  <si>
    <r>
      <t xml:space="preserve">Counseling Council </t>
    </r>
    <r>
      <rPr>
        <sz val="8"/>
        <color rgb="FF000000"/>
        <rFont val="Arial"/>
        <family val="2"/>
      </rPr>
      <t>(Graduate Organization of Counseling Psychology Students)</t>
    </r>
  </si>
  <si>
    <r>
      <t xml:space="preserve">Counseling Council </t>
    </r>
    <r>
      <rPr>
        <sz val="6"/>
        <color rgb="FF000000"/>
        <rFont val="Arial"/>
        <family val="2"/>
      </rPr>
      <t>(Graduate Organization of Counseling Psychology Students)</t>
    </r>
  </si>
  <si>
    <t>Counseling Council</t>
  </si>
  <si>
    <t>Student Intersectional Leadership Council</t>
  </si>
  <si>
    <t>Student Intersectional Leadership</t>
  </si>
  <si>
    <t>Geoscience Student Society</t>
  </si>
  <si>
    <t>Double T Young Democratic Socialists of America</t>
  </si>
  <si>
    <t>Double T Young Democratic Socialists</t>
  </si>
  <si>
    <t>FY25 Funding Application Process</t>
  </si>
  <si>
    <t>Due 12/1 w/o penalty</t>
  </si>
  <si>
    <t>No Show</t>
  </si>
  <si>
    <t>Tech Improv Troupe</t>
  </si>
  <si>
    <t>TOTAL</t>
  </si>
  <si>
    <t>Food Science Club</t>
  </si>
  <si>
    <t>NO SHOW</t>
  </si>
  <si>
    <t>updated 2/5/2024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</si>
</sst>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26" x14ac:knownFonts="1"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6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296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4" fontId="2" fillId="0" borderId="0" xfId="0" applyNumberFormat="1" applyFont="1" applyAlignment="1">
      <alignment vertical="center"/>
    </xf>
    <xf numFmtId="44" fontId="2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16" fontId="2" fillId="7" borderId="1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vertic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14" fillId="8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7" borderId="9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/>
    </xf>
    <xf numFmtId="0" fontId="2" fillId="9" borderId="1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44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 wrapText="1"/>
    </xf>
    <xf numFmtId="0" fontId="3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center" vertical="center" wrapText="1"/>
    </xf>
    <xf numFmtId="164" fontId="14" fillId="9" borderId="0" xfId="0" applyNumberFormat="1" applyFont="1" applyFill="1" applyAlignment="1">
      <alignment vertical="center"/>
    </xf>
    <xf numFmtId="164" fontId="1" fillId="2" borderId="8" xfId="0" applyNumberFormat="1" applyFont="1" applyFill="1" applyBorder="1" applyAlignment="1">
      <alignment vertical="center" wrapText="1"/>
    </xf>
    <xf numFmtId="44" fontId="2" fillId="2" borderId="9" xfId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1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44" fontId="2" fillId="0" borderId="0" xfId="0" applyNumberFormat="1" applyFont="1" applyAlignment="1">
      <alignment horizontal="center" vertical="center"/>
    </xf>
    <xf numFmtId="44" fontId="2" fillId="12" borderId="9" xfId="1" applyFont="1" applyFill="1" applyBorder="1" applyAlignment="1">
      <alignment horizontal="center" vertical="center" wrapText="1"/>
    </xf>
    <xf numFmtId="164" fontId="2" fillId="12" borderId="8" xfId="0" applyNumberFormat="1" applyFont="1" applyFill="1" applyBorder="1" applyAlignment="1">
      <alignment vertical="center"/>
    </xf>
    <xf numFmtId="164" fontId="2" fillId="12" borderId="1" xfId="0" applyNumberFormat="1" applyFont="1" applyFill="1" applyBorder="1" applyAlignment="1">
      <alignment vertical="center"/>
    </xf>
    <xf numFmtId="164" fontId="2" fillId="12" borderId="1" xfId="0" applyNumberFormat="1" applyFont="1" applyFill="1" applyBorder="1" applyAlignment="1">
      <alignment horizontal="right" vertical="center"/>
    </xf>
    <xf numFmtId="164" fontId="14" fillId="12" borderId="1" xfId="0" applyNumberFormat="1" applyFont="1" applyFill="1" applyBorder="1" applyAlignment="1">
      <alignment vertical="center"/>
    </xf>
    <xf numFmtId="164" fontId="2" fillId="12" borderId="1" xfId="0" applyNumberFormat="1" applyFont="1" applyFill="1" applyBorder="1" applyAlignment="1">
      <alignment vertical="center" wrapText="1"/>
    </xf>
    <xf numFmtId="164" fontId="1" fillId="12" borderId="1" xfId="0" applyNumberFormat="1" applyFont="1" applyFill="1" applyBorder="1" applyAlignment="1">
      <alignment vertical="center"/>
    </xf>
    <xf numFmtId="164" fontId="1" fillId="12" borderId="1" xfId="0" applyNumberFormat="1" applyFont="1" applyFill="1" applyBorder="1" applyAlignment="1">
      <alignment vertical="center" wrapText="1"/>
    </xf>
    <xf numFmtId="0" fontId="1" fillId="12" borderId="1" xfId="0" applyFont="1" applyFill="1" applyBorder="1" applyAlignment="1">
      <alignment horizontal="center" vertical="center" wrapText="1"/>
    </xf>
    <xf numFmtId="164" fontId="2" fillId="12" borderId="1" xfId="0" applyNumberFormat="1" applyFont="1" applyFill="1" applyBorder="1" applyAlignment="1">
      <alignment horizontal="center" vertical="center"/>
    </xf>
    <xf numFmtId="164" fontId="2" fillId="12" borderId="7" xfId="0" applyNumberFormat="1" applyFont="1" applyFill="1" applyBorder="1" applyAlignment="1">
      <alignment vertical="center"/>
    </xf>
    <xf numFmtId="164" fontId="12" fillId="12" borderId="8" xfId="0" applyNumberFormat="1" applyFont="1" applyFill="1" applyBorder="1" applyAlignment="1">
      <alignment vertical="center"/>
    </xf>
    <xf numFmtId="164" fontId="1" fillId="12" borderId="1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vertical="center"/>
    </xf>
    <xf numFmtId="164" fontId="2" fillId="8" borderId="0" xfId="0" applyNumberFormat="1" applyFont="1" applyFill="1" applyAlignment="1">
      <alignment vertical="center"/>
    </xf>
    <xf numFmtId="0" fontId="2" fillId="8" borderId="0" xfId="0" applyFont="1" applyFill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 wrapText="1"/>
    </xf>
    <xf numFmtId="9" fontId="2" fillId="7" borderId="1" xfId="0" applyNumberFormat="1" applyFont="1" applyFill="1" applyBorder="1" applyAlignment="1">
      <alignment horizontal="center" vertical="center" wrapText="1"/>
    </xf>
    <xf numFmtId="9" fontId="2" fillId="9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12" borderId="9" xfId="0" applyNumberFormat="1" applyFont="1" applyFill="1" applyBorder="1" applyAlignment="1">
      <alignment horizontal="right" vertical="center"/>
    </xf>
    <xf numFmtId="44" fontId="2" fillId="12" borderId="8" xfId="0" applyNumberFormat="1" applyFont="1" applyFill="1" applyBorder="1" applyAlignment="1">
      <alignment vertical="center"/>
    </xf>
    <xf numFmtId="44" fontId="2" fillId="12" borderId="1" xfId="0" applyNumberFormat="1" applyFont="1" applyFill="1" applyBorder="1" applyAlignment="1">
      <alignment vertical="center"/>
    </xf>
    <xf numFmtId="44" fontId="2" fillId="12" borderId="1" xfId="0" applyNumberFormat="1" applyFont="1" applyFill="1" applyBorder="1" applyAlignment="1">
      <alignment horizontal="right" vertical="center"/>
    </xf>
    <xf numFmtId="44" fontId="2" fillId="12" borderId="1" xfId="0" applyNumberFormat="1" applyFont="1" applyFill="1" applyBorder="1" applyAlignment="1">
      <alignment horizontal="center" vertical="center"/>
    </xf>
    <xf numFmtId="44" fontId="14" fillId="12" borderId="1" xfId="0" applyNumberFormat="1" applyFont="1" applyFill="1" applyBorder="1" applyAlignment="1">
      <alignment vertical="center"/>
    </xf>
    <xf numFmtId="44" fontId="1" fillId="12" borderId="1" xfId="0" applyNumberFormat="1" applyFont="1" applyFill="1" applyBorder="1" applyAlignment="1">
      <alignment vertical="center"/>
    </xf>
    <xf numFmtId="44" fontId="1" fillId="12" borderId="1" xfId="0" applyNumberFormat="1" applyFont="1" applyFill="1" applyBorder="1" applyAlignment="1">
      <alignment horizontal="right" vertical="center"/>
    </xf>
    <xf numFmtId="44" fontId="2" fillId="12" borderId="1" xfId="0" applyNumberFormat="1" applyFont="1" applyFill="1" applyBorder="1" applyAlignment="1">
      <alignment vertical="center" wrapText="1"/>
    </xf>
    <xf numFmtId="44" fontId="2" fillId="12" borderId="7" xfId="0" applyNumberFormat="1" applyFont="1" applyFill="1" applyBorder="1" applyAlignment="1">
      <alignment vertical="center"/>
    </xf>
    <xf numFmtId="44" fontId="2" fillId="12" borderId="9" xfId="0" applyNumberFormat="1" applyFont="1" applyFill="1" applyBorder="1" applyAlignment="1">
      <alignment horizontal="right" vertical="center"/>
    </xf>
    <xf numFmtId="44" fontId="12" fillId="12" borderId="8" xfId="0" applyNumberFormat="1" applyFont="1" applyFill="1" applyBorder="1" applyAlignment="1">
      <alignment vertical="center"/>
    </xf>
    <xf numFmtId="44" fontId="1" fillId="12" borderId="1" xfId="0" applyNumberFormat="1" applyFont="1" applyFill="1" applyBorder="1" applyAlignment="1">
      <alignment vertical="center" wrapText="1"/>
    </xf>
    <xf numFmtId="44" fontId="18" fillId="12" borderId="1" xfId="0" applyNumberFormat="1" applyFont="1" applyFill="1" applyBorder="1" applyAlignment="1">
      <alignment horizontal="right" vertical="center"/>
    </xf>
    <xf numFmtId="44" fontId="18" fillId="12" borderId="1" xfId="0" applyNumberFormat="1" applyFont="1" applyFill="1" applyBorder="1" applyAlignment="1">
      <alignment vertical="center"/>
    </xf>
    <xf numFmtId="44" fontId="18" fillId="12" borderId="1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vertical="center" wrapText="1"/>
    </xf>
    <xf numFmtId="44" fontId="15" fillId="2" borderId="1" xfId="0" applyNumberFormat="1" applyFont="1" applyFill="1" applyBorder="1" applyAlignment="1">
      <alignment vertical="center" wrapText="1"/>
    </xf>
    <xf numFmtId="44" fontId="1" fillId="2" borderId="1" xfId="0" applyNumberFormat="1" applyFont="1" applyFill="1" applyBorder="1" applyAlignment="1">
      <alignment horizontal="right" vertical="center" wrapText="1"/>
    </xf>
    <xf numFmtId="44" fontId="1" fillId="2" borderId="8" xfId="0" applyNumberFormat="1" applyFont="1" applyFill="1" applyBorder="1" applyAlignment="1">
      <alignment horizontal="center" vertical="center" wrapText="1"/>
    </xf>
    <xf numFmtId="44" fontId="1" fillId="2" borderId="7" xfId="0" applyNumberFormat="1" applyFont="1" applyFill="1" applyBorder="1" applyAlignment="1">
      <alignment vertical="center" wrapText="1"/>
    </xf>
    <xf numFmtId="44" fontId="1" fillId="2" borderId="9" xfId="0" applyNumberFormat="1" applyFont="1" applyFill="1" applyBorder="1" applyAlignment="1">
      <alignment vertical="center" wrapText="1"/>
    </xf>
    <xf numFmtId="44" fontId="1" fillId="2" borderId="1" xfId="0" applyNumberFormat="1" applyFont="1" applyFill="1" applyBorder="1" applyAlignment="1">
      <alignment vertical="center"/>
    </xf>
    <xf numFmtId="44" fontId="2" fillId="13" borderId="1" xfId="0" applyNumberFormat="1" applyFont="1" applyFill="1" applyBorder="1" applyAlignment="1">
      <alignment vertical="center"/>
    </xf>
    <xf numFmtId="44" fontId="1" fillId="13" borderId="1" xfId="0" applyNumberFormat="1" applyFont="1" applyFill="1" applyBorder="1" applyAlignment="1">
      <alignment vertical="center"/>
    </xf>
    <xf numFmtId="44" fontId="19" fillId="12" borderId="1" xfId="0" applyNumberFormat="1" applyFont="1" applyFill="1" applyBorder="1" applyAlignment="1">
      <alignment vertical="center"/>
    </xf>
    <xf numFmtId="44" fontId="1" fillId="14" borderId="1" xfId="0" applyNumberFormat="1" applyFont="1" applyFill="1" applyBorder="1" applyAlignment="1">
      <alignment vertical="center"/>
    </xf>
    <xf numFmtId="44" fontId="1" fillId="14" borderId="1" xfId="0" applyNumberFormat="1" applyFont="1" applyFill="1" applyBorder="1" applyAlignment="1">
      <alignment vertical="center" wrapText="1"/>
    </xf>
    <xf numFmtId="165" fontId="2" fillId="0" borderId="0" xfId="0" applyNumberFormat="1" applyFont="1" applyAlignment="1">
      <alignment vertical="center"/>
    </xf>
    <xf numFmtId="164" fontId="2" fillId="13" borderId="1" xfId="0" applyNumberFormat="1" applyFont="1" applyFill="1" applyBorder="1" applyAlignment="1">
      <alignment vertical="center"/>
    </xf>
    <xf numFmtId="0" fontId="4" fillId="15" borderId="3" xfId="0" applyFont="1" applyFill="1" applyBorder="1" applyAlignment="1">
      <alignment horizontal="center" vertical="center" wrapText="1"/>
    </xf>
    <xf numFmtId="164" fontId="1" fillId="15" borderId="14" xfId="0" applyNumberFormat="1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left" vertical="center" wrapText="1"/>
    </xf>
    <xf numFmtId="44" fontId="1" fillId="2" borderId="8" xfId="1" applyFont="1" applyFill="1" applyBorder="1" applyAlignment="1">
      <alignment vertical="center" wrapText="1"/>
    </xf>
    <xf numFmtId="44" fontId="1" fillId="2" borderId="1" xfId="1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6" fillId="3" borderId="2" xfId="0" applyNumberFormat="1" applyFont="1" applyFill="1" applyBorder="1" applyAlignment="1">
      <alignment vertical="center" wrapText="1"/>
    </xf>
    <xf numFmtId="44" fontId="2" fillId="0" borderId="19" xfId="0" applyNumberFormat="1" applyFont="1" applyBorder="1" applyAlignment="1">
      <alignment horizontal="center" vertical="center" wrapText="1"/>
    </xf>
    <xf numFmtId="0" fontId="0" fillId="0" borderId="9" xfId="0" applyBorder="1"/>
    <xf numFmtId="164" fontId="1" fillId="16" borderId="2" xfId="0" applyNumberFormat="1" applyFont="1" applyFill="1" applyBorder="1" applyAlignment="1">
      <alignment horizontal="center" vertical="center" wrapText="1"/>
    </xf>
    <xf numFmtId="44" fontId="2" fillId="16" borderId="9" xfId="1" applyFont="1" applyFill="1" applyBorder="1" applyAlignment="1">
      <alignment horizontal="left" vertical="center" wrapText="1"/>
    </xf>
    <xf numFmtId="44" fontId="2" fillId="16" borderId="0" xfId="1" applyFont="1" applyFill="1" applyBorder="1" applyAlignment="1">
      <alignment horizontal="left" vertical="center" wrapText="1"/>
    </xf>
    <xf numFmtId="44" fontId="2" fillId="16" borderId="9" xfId="1" applyFont="1" applyFill="1" applyBorder="1" applyAlignment="1">
      <alignment horizontal="center" vertical="center" wrapText="1"/>
    </xf>
    <xf numFmtId="164" fontId="2" fillId="16" borderId="0" xfId="0" applyNumberFormat="1" applyFont="1" applyFill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9" fontId="0" fillId="0" borderId="0" xfId="0" applyNumberFormat="1"/>
    <xf numFmtId="44" fontId="2" fillId="16" borderId="18" xfId="1" applyFont="1" applyFill="1" applyBorder="1" applyAlignment="1">
      <alignment horizontal="center" vertical="center" wrapText="1"/>
    </xf>
    <xf numFmtId="44" fontId="0" fillId="0" borderId="9" xfId="0" applyNumberFormat="1" applyBorder="1"/>
    <xf numFmtId="164" fontId="2" fillId="18" borderId="1" xfId="0" applyNumberFormat="1" applyFont="1" applyFill="1" applyBorder="1" applyAlignment="1">
      <alignment horizontal="center" vertical="center" wrapText="1"/>
    </xf>
    <xf numFmtId="44" fontId="1" fillId="16" borderId="2" xfId="0" applyNumberFormat="1" applyFont="1" applyFill="1" applyBorder="1" applyAlignment="1">
      <alignment vertical="center" wrapText="1"/>
    </xf>
    <xf numFmtId="44" fontId="1" fillId="16" borderId="22" xfId="0" applyNumberFormat="1" applyFont="1" applyFill="1" applyBorder="1" applyAlignment="1">
      <alignment vertical="center" wrapText="1"/>
    </xf>
    <xf numFmtId="44" fontId="1" fillId="16" borderId="21" xfId="0" applyNumberFormat="1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44" fontId="2" fillId="14" borderId="9" xfId="1" applyFont="1" applyFill="1" applyBorder="1" applyAlignment="1">
      <alignment horizontal="center" vertical="center" wrapText="1"/>
    </xf>
    <xf numFmtId="44" fontId="1" fillId="14" borderId="11" xfId="0" applyNumberFormat="1" applyFont="1" applyFill="1" applyBorder="1" applyAlignment="1">
      <alignment vertical="center" wrapText="1"/>
    </xf>
    <xf numFmtId="44" fontId="1" fillId="14" borderId="5" xfId="0" applyNumberFormat="1" applyFont="1" applyFill="1" applyBorder="1" applyAlignment="1">
      <alignment vertical="center" wrapText="1"/>
    </xf>
    <xf numFmtId="44" fontId="15" fillId="14" borderId="5" xfId="0" applyNumberFormat="1" applyFont="1" applyFill="1" applyBorder="1" applyAlignment="1">
      <alignment vertical="center" wrapText="1"/>
    </xf>
    <xf numFmtId="44" fontId="1" fillId="14" borderId="5" xfId="0" applyNumberFormat="1" applyFont="1" applyFill="1" applyBorder="1" applyAlignment="1">
      <alignment horizontal="right" vertical="center" wrapText="1"/>
    </xf>
    <xf numFmtId="44" fontId="1" fillId="14" borderId="11" xfId="0" applyNumberFormat="1" applyFont="1" applyFill="1" applyBorder="1" applyAlignment="1">
      <alignment horizontal="center" vertical="center" wrapText="1"/>
    </xf>
    <xf numFmtId="44" fontId="1" fillId="14" borderId="13" xfId="0" applyNumberFormat="1" applyFont="1" applyFill="1" applyBorder="1" applyAlignment="1">
      <alignment vertical="center" wrapText="1"/>
    </xf>
    <xf numFmtId="44" fontId="1" fillId="14" borderId="9" xfId="0" applyNumberFormat="1" applyFont="1" applyFill="1" applyBorder="1" applyAlignment="1">
      <alignment vertical="center" wrapText="1"/>
    </xf>
    <xf numFmtId="44" fontId="0" fillId="14" borderId="9" xfId="1" applyFont="1" applyFill="1" applyBorder="1"/>
    <xf numFmtId="44" fontId="2" fillId="14" borderId="9" xfId="1" applyFont="1" applyFill="1" applyBorder="1" applyAlignment="1">
      <alignment vertical="center" wrapText="1"/>
    </xf>
    <xf numFmtId="44" fontId="0" fillId="14" borderId="0" xfId="0" applyNumberFormat="1" applyFill="1" applyAlignment="1">
      <alignment vertical="center"/>
    </xf>
    <xf numFmtId="44" fontId="19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8" xfId="0" applyBorder="1"/>
    <xf numFmtId="164" fontId="1" fillId="7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4" fontId="1" fillId="13" borderId="1" xfId="0" applyNumberFormat="1" applyFont="1" applyFill="1" applyBorder="1" applyAlignment="1">
      <alignment vertical="center" wrapText="1"/>
    </xf>
    <xf numFmtId="44" fontId="19" fillId="13" borderId="1" xfId="0" applyNumberFormat="1" applyFont="1" applyFill="1" applyBorder="1" applyAlignment="1">
      <alignment vertical="center" wrapText="1"/>
    </xf>
    <xf numFmtId="44" fontId="0" fillId="18" borderId="9" xfId="1" applyFont="1" applyFill="1" applyBorder="1"/>
    <xf numFmtId="9" fontId="2" fillId="0" borderId="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0" fillId="2" borderId="0" xfId="0" applyNumberFormat="1" applyFill="1"/>
    <xf numFmtId="0" fontId="9" fillId="0" borderId="3" xfId="0" applyFont="1" applyBorder="1" applyAlignment="1">
      <alignment horizontal="center" vertical="center" wrapText="1"/>
    </xf>
    <xf numFmtId="164" fontId="1" fillId="16" borderId="3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1" fillId="14" borderId="5" xfId="0" applyNumberFormat="1" applyFont="1" applyFill="1" applyBorder="1" applyAlignment="1">
      <alignment horizontal="center" vertical="center" wrapText="1"/>
    </xf>
    <xf numFmtId="44" fontId="2" fillId="16" borderId="18" xfId="1" applyFont="1" applyFill="1" applyBorder="1" applyAlignment="1">
      <alignment horizontal="left" vertical="center" wrapText="1"/>
    </xf>
    <xf numFmtId="44" fontId="1" fillId="16" borderId="10" xfId="0" applyNumberFormat="1" applyFont="1" applyFill="1" applyBorder="1" applyAlignment="1">
      <alignment vertical="center"/>
    </xf>
    <xf numFmtId="44" fontId="1" fillId="16" borderId="9" xfId="0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horizontal="left" vertical="center"/>
    </xf>
    <xf numFmtId="44" fontId="21" fillId="12" borderId="1" xfId="0" applyNumberFormat="1" applyFont="1" applyFill="1" applyBorder="1" applyAlignment="1">
      <alignment vertical="center"/>
    </xf>
    <xf numFmtId="164" fontId="21" fillId="12" borderId="1" xfId="0" applyNumberFormat="1" applyFont="1" applyFill="1" applyBorder="1" applyAlignment="1">
      <alignment vertical="center"/>
    </xf>
    <xf numFmtId="44" fontId="22" fillId="2" borderId="1" xfId="0" applyNumberFormat="1" applyFont="1" applyFill="1" applyBorder="1" applyAlignment="1">
      <alignment vertical="center" wrapText="1"/>
    </xf>
    <xf numFmtId="44" fontId="21" fillId="2" borderId="9" xfId="1" applyFont="1" applyFill="1" applyBorder="1" applyAlignment="1">
      <alignment horizontal="left" vertical="center" wrapText="1"/>
    </xf>
    <xf numFmtId="44" fontId="21" fillId="16" borderId="18" xfId="1" applyFont="1" applyFill="1" applyBorder="1" applyAlignment="1">
      <alignment horizontal="left" vertical="center" wrapText="1"/>
    </xf>
    <xf numFmtId="44" fontId="21" fillId="16" borderId="9" xfId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vertical="center"/>
    </xf>
    <xf numFmtId="44" fontId="2" fillId="19" borderId="9" xfId="1" applyFont="1" applyFill="1" applyBorder="1" applyAlignment="1">
      <alignment horizontal="center" vertical="center" wrapText="1"/>
    </xf>
    <xf numFmtId="44" fontId="1" fillId="19" borderId="11" xfId="0" applyNumberFormat="1" applyFont="1" applyFill="1" applyBorder="1" applyAlignment="1">
      <alignment vertical="center" wrapText="1"/>
    </xf>
    <xf numFmtId="44" fontId="1" fillId="19" borderId="5" xfId="0" applyNumberFormat="1" applyFont="1" applyFill="1" applyBorder="1" applyAlignment="1">
      <alignment vertical="center" wrapText="1"/>
    </xf>
    <xf numFmtId="44" fontId="15" fillId="19" borderId="5" xfId="0" applyNumberFormat="1" applyFont="1" applyFill="1" applyBorder="1" applyAlignment="1">
      <alignment vertical="center" wrapText="1"/>
    </xf>
    <xf numFmtId="44" fontId="1" fillId="19" borderId="5" xfId="0" applyNumberFormat="1" applyFont="1" applyFill="1" applyBorder="1" applyAlignment="1">
      <alignment horizontal="right" vertical="center" wrapText="1"/>
    </xf>
    <xf numFmtId="44" fontId="23" fillId="19" borderId="5" xfId="0" applyNumberFormat="1" applyFont="1" applyFill="1" applyBorder="1" applyAlignment="1">
      <alignment vertical="center" wrapText="1"/>
    </xf>
    <xf numFmtId="44" fontId="1" fillId="19" borderId="11" xfId="0" applyNumberFormat="1" applyFont="1" applyFill="1" applyBorder="1" applyAlignment="1">
      <alignment horizontal="center" vertical="center" wrapText="1"/>
    </xf>
    <xf numFmtId="44" fontId="1" fillId="19" borderId="13" xfId="0" applyNumberFormat="1" applyFont="1" applyFill="1" applyBorder="1" applyAlignment="1">
      <alignment vertical="center" wrapText="1"/>
    </xf>
    <xf numFmtId="44" fontId="1" fillId="19" borderId="19" xfId="0" applyNumberFormat="1" applyFont="1" applyFill="1" applyBorder="1" applyAlignment="1">
      <alignment vertical="center" wrapText="1"/>
    </xf>
    <xf numFmtId="44" fontId="1" fillId="19" borderId="5" xfId="0" applyNumberFormat="1" applyFont="1" applyFill="1" applyBorder="1" applyAlignment="1">
      <alignment vertical="center"/>
    </xf>
    <xf numFmtId="164" fontId="1" fillId="20" borderId="20" xfId="0" applyNumberFormat="1" applyFont="1" applyFill="1" applyBorder="1" applyAlignment="1">
      <alignment horizontal="center" vertical="center" wrapText="1"/>
    </xf>
    <xf numFmtId="164" fontId="1" fillId="16" borderId="9" xfId="0" applyNumberFormat="1" applyFont="1" applyFill="1" applyBorder="1" applyAlignment="1">
      <alignment horizontal="center" vertical="center" wrapText="1"/>
    </xf>
    <xf numFmtId="44" fontId="1" fillId="16" borderId="9" xfId="0" applyNumberFormat="1" applyFont="1" applyFill="1" applyBorder="1" applyAlignment="1">
      <alignment vertical="center" wrapText="1"/>
    </xf>
    <xf numFmtId="44" fontId="0" fillId="20" borderId="9" xfId="1" applyFont="1" applyFill="1" applyBorder="1"/>
    <xf numFmtId="44" fontId="2" fillId="20" borderId="9" xfId="1" applyFont="1" applyFill="1" applyBorder="1" applyAlignment="1">
      <alignment vertical="center" wrapText="1"/>
    </xf>
    <xf numFmtId="44" fontId="0" fillId="20" borderId="0" xfId="0" applyNumberFormat="1" applyFill="1" applyAlignment="1">
      <alignment vertical="center"/>
    </xf>
    <xf numFmtId="44" fontId="0" fillId="20" borderId="19" xfId="1" applyFont="1" applyFill="1" applyBorder="1"/>
    <xf numFmtId="44" fontId="14" fillId="2" borderId="9" xfId="1" applyFont="1" applyFill="1" applyBorder="1" applyAlignment="1">
      <alignment horizontal="left" vertical="center" wrapText="1"/>
    </xf>
    <xf numFmtId="44" fontId="14" fillId="16" borderId="18" xfId="1" applyFont="1" applyFill="1" applyBorder="1" applyAlignment="1">
      <alignment horizontal="left" vertical="center" wrapText="1"/>
    </xf>
    <xf numFmtId="44" fontId="14" fillId="16" borderId="9" xfId="1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4" fontId="24" fillId="18" borderId="9" xfId="1" applyFont="1" applyFill="1" applyBorder="1"/>
    <xf numFmtId="44" fontId="0" fillId="14" borderId="0" xfId="0" applyNumberFormat="1" applyFill="1"/>
    <xf numFmtId="164" fontId="1" fillId="14" borderId="14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44" fontId="0" fillId="10" borderId="0" xfId="1" applyFont="1" applyFill="1"/>
    <xf numFmtId="0" fontId="1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15" fillId="2" borderId="5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right"/>
    </xf>
    <xf numFmtId="0" fontId="7" fillId="0" borderId="0" xfId="0" applyFont="1"/>
    <xf numFmtId="44" fontId="2" fillId="0" borderId="1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vertical="center" wrapText="1"/>
    </xf>
    <xf numFmtId="44" fontId="2" fillId="2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2" fillId="0" borderId="24" xfId="0" applyFont="1" applyBorder="1" applyAlignment="1">
      <alignment vertical="center" wrapText="1"/>
    </xf>
    <xf numFmtId="44" fontId="2" fillId="2" borderId="16" xfId="0" applyNumberFormat="1" applyFont="1" applyFill="1" applyBorder="1" applyAlignment="1">
      <alignment vertical="center"/>
    </xf>
    <xf numFmtId="44" fontId="0" fillId="0" borderId="17" xfId="0" applyNumberFormat="1" applyBorder="1"/>
    <xf numFmtId="0" fontId="0" fillId="0" borderId="17" xfId="0" applyBorder="1"/>
    <xf numFmtId="44" fontId="0" fillId="2" borderId="17" xfId="0" applyNumberFormat="1" applyFill="1" applyBorder="1"/>
    <xf numFmtId="44" fontId="0" fillId="14" borderId="23" xfId="0" applyNumberFormat="1" applyFill="1" applyBorder="1"/>
    <xf numFmtId="44" fontId="0" fillId="10" borderId="17" xfId="1" applyFont="1" applyFill="1" applyBorder="1"/>
    <xf numFmtId="9" fontId="0" fillId="0" borderId="17" xfId="0" applyNumberFormat="1" applyBorder="1"/>
    <xf numFmtId="164" fontId="2" fillId="0" borderId="1" xfId="0" applyNumberFormat="1" applyFont="1" applyBorder="1" applyAlignment="1">
      <alignment vertical="center"/>
    </xf>
    <xf numFmtId="44" fontId="2" fillId="0" borderId="9" xfId="1" applyFont="1" applyFill="1" applyBorder="1" applyAlignment="1">
      <alignment horizontal="left" vertical="center" wrapText="1"/>
    </xf>
    <xf numFmtId="44" fontId="2" fillId="0" borderId="18" xfId="1" applyFont="1" applyFill="1" applyBorder="1" applyAlignment="1">
      <alignment horizontal="left" vertical="center" wrapText="1"/>
    </xf>
    <xf numFmtId="0" fontId="0" fillId="18" borderId="0" xfId="0" applyFill="1" applyAlignment="1">
      <alignment horizontal="center" vertical="center"/>
    </xf>
    <xf numFmtId="164" fontId="9" fillId="0" borderId="0" xfId="0" applyNumberFormat="1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4" fontId="20" fillId="2" borderId="0" xfId="0" applyNumberFormat="1" applyFont="1" applyFill="1" applyAlignment="1">
      <alignment vertical="center"/>
    </xf>
    <xf numFmtId="44" fontId="9" fillId="0" borderId="0" xfId="0" applyNumberFormat="1" applyFont="1"/>
    <xf numFmtId="44" fontId="9" fillId="2" borderId="0" xfId="0" applyNumberFormat="1" applyFont="1" applyFill="1" applyAlignment="1">
      <alignment vertical="center"/>
    </xf>
    <xf numFmtId="0" fontId="2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44" fontId="2" fillId="2" borderId="1" xfId="0" applyNumberFormat="1" applyFont="1" applyFill="1" applyBorder="1" applyAlignment="1"/>
    <xf numFmtId="44" fontId="0" fillId="0" borderId="0" xfId="0" applyNumberFormat="1" applyBorder="1"/>
    <xf numFmtId="44" fontId="0" fillId="0" borderId="23" xfId="0" applyNumberFormat="1" applyBorder="1"/>
    <xf numFmtId="0" fontId="2" fillId="0" borderId="1" xfId="0" applyFont="1" applyBorder="1" applyAlignment="1">
      <alignment wrapText="1"/>
    </xf>
    <xf numFmtId="44" fontId="0" fillId="18" borderId="0" xfId="1" applyFont="1" applyFill="1"/>
    <xf numFmtId="44" fontId="0" fillId="0" borderId="27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nzer, Allison" id="{923FB703-4B9F-47AB-BA72-0C4B0083D79D}" userId="S::apanzer@ttu.edu::ed56d6a2-53cc-4968-9663-a219bc477fcb" providerId="AD"/>
  <person displayName="Davis, Teresa Y" id="{8EFA80C0-E013-4C0A-833C-D76EE806826E}" userId="S::Teresa.Y.Davis@ttu.edu::7362e2fb-8a3a-4449-a53a-cce3a3c5a7e1" providerId="AD"/>
  <person displayName="Teresa Y Davis" id="{6C4D0481-88D2-480B-9D40-9E4EA1C566D3}" userId="S::teresa.y.davis@ttu.edu::7362e2fb-8a3a-4449-a53a-cce3a3c5a7e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8" dT="2022-01-05T21:43:24.07" personId="{6C4D0481-88D2-480B-9D40-9E4EA1C566D3}" id="{78F697B8-D1F2-4C3D-94BF-3A54D1CABDDC}">
    <text>1-4 status in TC inactive by administrator</text>
  </threadedComment>
  <threadedComment ref="G21" dT="2021-01-20T14:57:40.44" personId="{8EFA80C0-E013-4C0A-833C-D76EE806826E}" id="{A0C42A40-8CC1-40C8-B572-E094C89775F3}">
    <text>org on hold due to COVID</text>
  </threadedComment>
  <threadedComment ref="A22" dT="2021-11-01T21:11:26.17" personId="{6C4D0481-88D2-480B-9D40-9E4EA1C566D3}" id="{7DD7219A-45E7-4B97-82E6-5346F761BECF}">
    <text>started FY22 with contingency</text>
  </threadedComment>
  <threadedComment ref="A22" dT="2021-11-24T17:31:57.02" personId="{6C4D0481-88D2-480B-9D40-9E4EA1C566D3}" id="{985AA571-5FD5-4232-929D-AC8AABB18B96}" parentId="{7DD7219A-45E7-4B97-82E6-5346F761BECF}">
    <text>needs to registrate with techconnect</text>
  </threadedComment>
  <threadedComment ref="B32" dT="2020-12-17T16:27:43.01" personId="{8EFA80C0-E013-4C0A-833C-D76EE806826E}" id="{3EC9916D-2981-48C8-B375-CE9D9498FD08}">
    <text>FROZEN AS OF 12-15 NOT COMPLIAAND WITH REGISTRATION AND RISK MANA\GEMENT</text>
  </threadedComment>
  <threadedComment ref="S37" dT="2024-01-18T15:44:46.52" personId="{8EFA80C0-E013-4C0A-833C-D76EE806826E}" id="{10D910B7-4D0A-419F-B3C3-11F967FE2DC4}">
    <text>Not submitted as of 1-16</text>
  </threadedComment>
  <threadedComment ref="S37" dT="2024-01-18T16:19:22.27" personId="{8EFA80C0-E013-4C0A-833C-D76EE806826E}" id="{9C5B628B-9960-4538-B0A0-27E8A6978863}" parentId="{10D910B7-4D0A-419F-B3C3-11F967FE2DC4}">
    <text>40% PENALTY</text>
  </threadedComment>
  <threadedComment ref="V37" dT="2023-12-13T22:03:03.37" personId="{923FB703-4B9F-47AB-BA72-0C4B0083D79D}" id="{DC43EF67-50D1-463C-AADC-94F5CF9D1282}">
    <text>Funding Contract received 12/8.</text>
  </threadedComment>
  <threadedComment ref="V37" dT="2024-01-19T17:18:46.13" personId="{8EFA80C0-E013-4C0A-833C-D76EE806826E}" id="{5780BE06-1137-40C9-B2A5-1AA511BD0C17}" parentId="{DC43EF67-50D1-463C-AADC-94F5CF9D1282}">
    <text>40%</text>
  </threadedComment>
  <threadedComment ref="A42" dT="2021-11-01T19:09:16.06" personId="{6C4D0481-88D2-480B-9D40-9E4EA1C566D3}" id="{CEB899F6-4799-4C3F-9844-A014A3E0E72E}">
    <text>started FY22</text>
  </threadedComment>
  <threadedComment ref="G44" dT="2021-11-16T15:48:03.90" personId="{6C4D0481-88D2-480B-9D40-9E4EA1C566D3}" id="{F7155871-7336-46E6-BECB-0CE0A86F022E}">
    <text>REC'V  overage funding (Austin) 11-2021</text>
  </threadedComment>
  <threadedComment ref="U47" dT="2024-01-19T17:24:24.33" personId="{8EFA80C0-E013-4C0A-833C-D76EE806826E}" id="{A7C6F635-4EAE-4C9D-B00F-FD3260BA1540}">
    <text>Checked 1-19 no signature</text>
  </threadedComment>
  <threadedComment ref="A68" dT="2022-01-31T22:37:43.77" personId="{6C4D0481-88D2-480B-9D40-9E4EA1C566D3}" id="{FA736294-4059-401B-B8B9-74A7A7201368}">
    <text>FROZEN</text>
  </threadedComment>
  <threadedComment ref="U69" dT="2024-01-12T17:29:05.21" personId="{8EFA80C0-E013-4C0A-833C-D76EE806826E}" id="{1EE1B3C7-D94A-4861-9837-892BDDCA2247}">
    <text>Emailed thomas schnaible</text>
  </threadedComment>
  <threadedComment ref="A71" dT="2021-11-01T19:59:02.14" personId="{6C4D0481-88D2-480B-9D40-9E4EA1C566D3}" id="{236B427A-E66C-4E87-969B-87C7C156D721}">
    <text>start FY22 in contingency</text>
  </threadedComment>
  <threadedComment ref="A74" dT="2021-09-21T14:30:14.44" personId="{6C4D0481-88D2-480B-9D40-9E4EA1C566D3}" id="{D6FFB6E9-9498-4FF3-B093-76582A1748D8}">
    <text>FY 21 rec'v $260.00 DN attend FT lost bal
FY22 DNA/rec'v contingency $500.00</text>
  </threadedComment>
  <threadedComment ref="U75" dT="2024-01-18T21:05:38.73" personId="{8EFA80C0-E013-4C0A-833C-D76EE806826E}" id="{E2CA99F4-4D61-429F-9D71-81FD3EB4C9E1}">
    <text>Email 1-11</text>
  </threadedComment>
  <threadedComment ref="U75" dT="2024-01-19T17:27:04.16" personId="{8EFA80C0-E013-4C0A-833C-D76EE806826E}" id="{500EB733-AAFB-49FB-AB12-295A51202480}" parentId="{E2CA99F4-4D61-429F-9D71-81FD3EB4C9E1}">
    <text>No received as of 1-19</text>
  </threadedComment>
  <threadedComment ref="U81" dT="2024-01-12T21:51:38.48" personId="{6C4D0481-88D2-480B-9D40-9E4EA1C566D3}" id="{A76021E4-2ADF-45C3-9806-F0D50327B69F}">
    <text>EMAIL FOR SIGNATURES</text>
  </threadedComment>
  <threadedComment ref="U81" dT="2024-01-19T17:30:21.21" personId="{8EFA80C0-E013-4C0A-833C-D76EE806826E}" id="{36BF8BB2-50A1-457C-8450-3A7A04674A59}" parentId="{A76021E4-2ADF-45C3-9806-F0D50327B69F}">
    <text>No reply by 1-19</text>
  </threadedComment>
  <threadedComment ref="A83" dT="2022-01-31T22:40:46.16" personId="{6C4D0481-88D2-480B-9D40-9E4EA1C566D3}" id="{2496F324-BB72-44C2-87C8-E44026B3AC91}">
    <text>FROZEN</text>
  </threadedComment>
  <threadedComment ref="G84" dT="2021-11-19T22:20:51.48" personId="{6C4D0481-88D2-480B-9D40-9E4EA1C566D3}" id="{143F856A-0C3A-402F-9711-306CAB43F2C9}">
    <text>award contingency 11-19-21</text>
  </threadedComment>
  <threadedComment ref="G85" dT="2021-11-24T16:45:40.12" personId="{6C4D0481-88D2-480B-9D40-9E4EA1C566D3}" id="{F0A63383-57D2-4758-88DD-9556F6B332FE}">
    <text>CONTINGENCY</text>
  </threadedComment>
  <threadedComment ref="L96" dT="2023-11-28T22:56:59.06" personId="{6C4D0481-88D2-480B-9D40-9E4EA1C566D3}" id="{BB9DEA23-5EDE-4006-9A61-781B5EFA988F}">
    <text>NEW</text>
  </threadedComment>
  <threadedComment ref="A108" dT="2021-11-01T19:58:26.18" personId="{6C4D0481-88D2-480B-9D40-9E4EA1C566D3}" id="{FE55E599-6FD2-41B8-8D24-D49D534512FC}">
    <text>started FY22 with contingency</text>
  </threadedComment>
  <threadedComment ref="G109" dT="2021-01-15T16:19:32.96" personId="{8EFA80C0-E013-4C0A-833C-D76EE806826E}" id="{BF8CC0B5-BDFA-44E1-8806-1A6112DAAC81}">
    <text>org didn't apply due to COVID spending limitations</text>
  </threadedComment>
  <threadedComment ref="U144" dT="2024-01-12T22:25:52.41" personId="{6C4D0481-88D2-480B-9D40-9E4EA1C566D3}" id="{BAB58618-49C2-4445-907C-60E5B6774133}">
    <text>EMAIL</text>
  </threadedComment>
  <threadedComment ref="A147" dT="2022-01-31T22:33:55.45" personId="{6C4D0481-88D2-480B-9D40-9E4EA1C566D3}" id="{081CCF9F-A8FC-4DE7-82D2-457D6FA63A66}">
    <text>FROZEN</text>
  </threadedComment>
  <threadedComment ref="R153" dT="2024-01-24T16:04:35.19" personId="{8EFA80C0-E013-4C0A-833C-D76EE806826E}" id="{B3CE60BF-CB1D-4973-9562-8EC1876F2042}">
    <text>840.</text>
  </threadedComment>
  <threadedComment ref="S155" dT="2024-01-19T17:32:43.91" personId="{8EFA80C0-E013-4C0A-833C-D76EE806826E}" id="{0A81398B-8426-410A-ADCE-3AFC7B1EC3B3}">
    <text>Decided not to apply; funding not needed</text>
  </threadedComment>
  <threadedComment ref="A158" dT="2022-01-31T22:30:35.29" personId="{6C4D0481-88D2-480B-9D40-9E4EA1C566D3}" id="{6F2D2B0C-AD4D-40A7-9B17-932D5DB6134B}">
    <text>FROZEN</text>
  </threadedComment>
  <threadedComment ref="A161" dT="2022-11-17T21:27:58.49" personId="{6C4D0481-88D2-480B-9D40-9E4EA1C566D3}" id="{F686BED4-FB03-44BD-B75E-F6B1DA7F47C6}">
    <text>STARTED 22 WITH CONTINGENCY</text>
  </threadedComment>
  <threadedComment ref="G171" dT="2021-01-15T18:13:19.03" personId="{8EFA80C0-E013-4C0A-833C-D76EE806826E}" id="{080635E9-8FDB-47C2-9C67-84A00D0A38DC}">
    <text>TC frozen as of 11-20</text>
  </threadedComment>
  <threadedComment ref="R176" dT="2024-01-17T16:55:14.96" personId="{8EFA80C0-E013-4C0A-833C-D76EE806826E}" id="{8FC0756E-2BF2-4A4E-A83E-D890B6698F62}">
    <text>Email for budget - thomas schnaible</text>
  </threadedComment>
  <threadedComment ref="A178" dT="2022-11-16T20:46:32.97" personId="{6C4D0481-88D2-480B-9D40-9E4EA1C566D3}" id="{716CCAF9-A135-42EA-ABB9-9B6FC818DD5C}">
    <text>New apply for contingency 3-31-2022</text>
  </threadedComment>
  <threadedComment ref="A199" dT="2021-11-01T20:43:18.21" personId="{6C4D0481-88D2-480B-9D40-9E4EA1C566D3}" id="{70F96474-9FC5-4EF5-B789-7FE2A00E13BD}">
    <text>started FY22 with contingency</text>
  </threadedComment>
  <threadedComment ref="A200" dT="2021-11-03T19:17:24.04" personId="{6C4D0481-88D2-480B-9D40-9E4EA1C566D3}" id="{023A5434-B230-4F4F-967E-6E5B8B9A012F}">
    <text>org established in 2018; apply SGA 2021</text>
  </threadedComment>
  <threadedComment ref="A204" dT="2022-01-31T22:29:53.25" personId="{6C4D0481-88D2-480B-9D40-9E4EA1C566D3}" id="{C170008C-945D-4392-AF0D-EB9308C997A3}">
    <text>FROZEN</text>
  </threadedComment>
  <threadedComment ref="U211" dT="2023-12-13T18:06:16.41" personId="{923FB703-4B9F-47AB-BA72-0C4B0083D79D}" id="{47741C7B-0E96-4A74-A4A2-AE519F0176E9}">
    <text>President's signature is missing.</text>
  </threadedComment>
  <threadedComment ref="A214" dT="2021-11-01T19:59:43.93" personId="{6C4D0481-88D2-480B-9D40-9E4EA1C566D3}" id="{DC7C4193-2B39-4FA3-9F0F-7E70B1B1F764}">
    <text>start FY22 with contingency</text>
  </threadedComment>
  <threadedComment ref="G218" dT="2020-12-18T16:36:14.15" personId="{8EFA80C0-E013-4C0A-833C-D76EE806826E}" id="{28DDBF5C-4230-4390-BCA4-6F773CC8FA49}">
    <text>FROZEN IN TC</text>
  </threadedComment>
  <threadedComment ref="A219" dT="2022-01-31T22:29:23.79" personId="{6C4D0481-88D2-480B-9D40-9E4EA1C566D3}" id="{390A8BB3-D040-40BC-8604-DA51AE2ED26B}">
    <text>FROZEN</text>
  </threadedComment>
  <threadedComment ref="A224" dT="2024-01-26T21:20:55.22" personId="{8EFA80C0-E013-4C0A-833C-D76EE806826E}" id="{8B9FECE3-39DC-4D3B-BC4B-EA64C9D49BCC}">
    <text>Started 1-2024</text>
  </threadedComment>
  <threadedComment ref="U236" dT="2024-01-17T21:55:12.03" personId="{8EFA80C0-E013-4C0A-833C-D76EE806826E}" id="{C744D1A1-95E3-4753-8D9C-385480ADD663}">
    <text>EMAIL NEED SIGNURES</text>
  </threadedComment>
  <threadedComment ref="U236" dT="2024-01-19T17:44:59.42" personId="{8EFA80C0-E013-4C0A-833C-D76EE806826E}" id="{9072CEB7-9A01-4295-838A-0B8659B30066}" parentId="{C744D1A1-95E3-4753-8D9C-385480ADD663}">
    <text>REQUEST ON 1-19</text>
  </threadedComment>
  <threadedComment ref="A245" dT="2021-11-01T21:03:40.81" personId="{6C4D0481-88D2-480B-9D40-9E4EA1C566D3}" id="{D24A1DA7-7397-4030-A433-4D71B804F5CE}">
    <text>started FY22 with contengency</text>
  </threadedComment>
  <threadedComment ref="A247" dT="2021-11-01T20:57:24.90" personId="{6C4D0481-88D2-480B-9D40-9E4EA1C566D3}" id="{30B4A3C3-E933-4776-A1FD-A373A1C1EE57}">
    <text>started FY22 with contingency</text>
  </threadedComment>
  <threadedComment ref="L248" dT="2022-11-17T21:10:55.36" personId="{6C4D0481-88D2-480B-9D40-9E4EA1C566D3}" id="{E7FD25DC-1162-4C5D-B7DC-DE3573239DE5}">
    <text>NEW STARTED 9-2022</text>
  </threadedComment>
  <threadedComment ref="U254" dT="2024-01-19T17:52:01.06" personId="{8EFA80C0-E013-4C0A-833C-D76EE806826E}" id="{EB4E3C1F-6D28-493D-81CA-2FFD6A264A99}">
    <text>NO SIGNATURES</text>
  </threadedComment>
  <threadedComment ref="W254" dT="2024-01-19T17:52:15.01" personId="{8EFA80C0-E013-4C0A-833C-D76EE806826E}" id="{63FA252C-1058-4318-947E-CB387CC95B81}">
    <text>NO INTERVIEW SCHEDULED</text>
  </threadedComment>
  <threadedComment ref="W258" dT="2024-01-19T17:56:40.00" personId="{8EFA80C0-E013-4C0A-833C-D76EE806826E}" id="{03FC2993-95FD-4CD3-BE22-652EDBBB1997}">
    <text>INTERVIEW NOT SCHEDULED AS OF 1-19</text>
  </threadedComment>
  <threadedComment ref="U260" dT="2024-01-19T18:02:37.89" personId="{8EFA80C0-E013-4C0A-833C-D76EE806826E}" id="{4800BEFB-A7A5-49CF-B59A-3B2C7444F9DC}">
    <text>NO SIGNATURES</text>
  </threadedComment>
  <threadedComment ref="A263" dT="2021-11-01T20:00:13.84" personId="{6C4D0481-88D2-480B-9D40-9E4EA1C566D3}" id="{1093A01B-572B-4793-849A-115FFAB83F56}">
    <text>Start FY23 with contingency</text>
  </threadedComment>
  <threadedComment ref="A265" dT="2022-01-31T22:28:38.72" personId="{6C4D0481-88D2-480B-9D40-9E4EA1C566D3}" id="{C65F5999-14EB-4DF3-8242-CFA79D32130F}">
    <text>FROZEN</text>
  </threadedComment>
  <threadedComment ref="U267" dT="2024-01-11T20:28:50.55" personId="{8EFA80C0-E013-4C0A-833C-D76EE806826E}" id="{822811B9-B445-43A5-BDA1-AE60E7A923EE}">
    <text>EMAIL FOR SI8GNATUES</text>
  </threadedComment>
  <threadedComment ref="U267" dT="2024-01-19T18:04:08.91" personId="{8EFA80C0-E013-4C0A-833C-D76EE806826E}" id="{38644532-2CF4-4DA2-B6AE-906783C3283F}" parentId="{822811B9-B445-43A5-BDA1-AE60E7A923EE}">
    <text>No signautes as of 1-19</text>
  </threadedComment>
  <threadedComment ref="A268" dT="2021-11-01T20:32:08.33" personId="{6C4D0481-88D2-480B-9D40-9E4EA1C566D3}" id="{8538F3CF-605C-4BC0-81A4-AC1B72C73BEB}">
    <text>started FY22 with contingncy</text>
  </threadedComment>
  <threadedComment ref="S270" dT="2024-01-19T18:17:53.22" personId="{8EFA80C0-E013-4C0A-833C-D76EE806826E}" id="{87CF4686-2610-459A-B61B-86EE98D66D07}">
    <text>Email ben 1-19 no budget</text>
  </threadedComment>
  <threadedComment ref="A271" dT="2020-09-23T18:39:44.20" personId="{8EFA80C0-E013-4C0A-833C-D76EE806826E}" id="{1DAEA427-6C33-4281-8414-77F6882B496E}">
    <text>combined Range, Wildlife &amp; Fisheries and Society for Conservation Biology.   Another name Student Chapter of the Wildlife Society</text>
  </threadedComment>
  <threadedComment ref="L275" dT="2022-11-17T21:12:16.96" personId="{6C4D0481-88D2-480B-9D40-9E4EA1C566D3}" id="{B2D8AC58-D413-4B0F-8C93-356725E84B9B}">
    <text>NEW AS OF 9-2022</text>
  </threadedComment>
  <threadedComment ref="V283" dT="2024-02-02T17:16:56.39" personId="{6C4D0481-88D2-480B-9D40-9E4EA1C566D3}" id="{AB9B30B9-BD8B-48C4-AFBD-2140768394F5}">
    <text>BUDGET WAS NOT SUBMITTED IN TECHCONNET UNTIL INTERVIEW DAY</text>
  </threadedComment>
  <threadedComment ref="A293" dT="2023-12-13T20:38:23.25" personId="{923FB703-4B9F-47AB-BA72-0C4B0083D79D}" id="{34C2CBBF-1DBC-4927-A035-100A187F1F2F}">
    <text>Name has changed to: Counseling Council. Verified via TechConnect</text>
  </threadedComment>
  <threadedComment ref="A309" dT="2023-12-13T21:40:22.44" personId="{923FB703-4B9F-47AB-BA72-0C4B0083D79D}" id="{EFFFBDA3-4792-4CDE-A150-A5802163676C}">
    <text>Name is Philosophy Graduate Student Association per TechConnect.</text>
  </threadedComment>
  <threadedComment ref="U309" dT="2024-01-19T18:27:20.71" personId="{8EFA80C0-E013-4C0A-833C-D76EE806826E}" id="{D5DE8E81-5FB4-4A27-A7C3-9A0CDC61FE36}">
    <text xml:space="preserve">EMAL FOR SIGNATUES 1-19
</text>
  </threadedComment>
  <threadedComment ref="AA317" dT="2024-02-03T16:36:08.21" personId="{8EFA80C0-E013-4C0A-833C-D76EE806826E}" id="{03ED4B4D-5684-4430-9961-C75637E95DDF}">
    <text>SSTUDENTS ARE RECEIVING FUNDS FOR ITEMS SOLD AT ART TRAIL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D371"/>
  <sheetViews>
    <sheetView zoomScale="150" zoomScaleNormal="150" workbookViewId="0">
      <pane xSplit="1" ySplit="4" topLeftCell="R5" activePane="bottomRight" state="frozen"/>
      <selection pane="topRight" activeCell="C1" sqref="C1"/>
      <selection pane="bottomLeft" activeCell="A5" sqref="A5"/>
      <selection pane="bottomRight" activeCell="AA5" sqref="AA5"/>
    </sheetView>
  </sheetViews>
  <sheetFormatPr defaultColWidth="11" defaultRowHeight="12.75" x14ac:dyDescent="0.2"/>
  <cols>
    <col min="1" max="1" width="27" style="12" customWidth="1"/>
    <col min="2" max="2" width="11.25" style="3" customWidth="1"/>
    <col min="3" max="3" width="6.75" style="3" customWidth="1"/>
    <col min="4" max="6" width="11.25" style="3" customWidth="1"/>
    <col min="7" max="7" width="12.375" style="3" customWidth="1"/>
    <col min="8" max="8" width="10.5" style="3" customWidth="1"/>
    <col min="9" max="9" width="10.875" style="3" customWidth="1"/>
    <col min="10" max="10" width="11" style="3" customWidth="1"/>
    <col min="11" max="11" width="10.25" style="3" customWidth="1"/>
    <col min="12" max="12" width="11" style="150" customWidth="1"/>
    <col min="13" max="13" width="10.625" style="150" customWidth="1"/>
    <col min="14" max="14" width="8.5" style="150" customWidth="1"/>
    <col min="15" max="16" width="11" style="150" customWidth="1"/>
    <col min="17" max="17" width="12.75" style="3" customWidth="1"/>
    <col min="18" max="18" width="12" style="3" customWidth="1"/>
    <col min="19" max="19" width="11.875" style="7" customWidth="1"/>
    <col min="20" max="20" width="11" style="7" customWidth="1"/>
    <col min="21" max="21" width="9" style="7" customWidth="1"/>
    <col min="22" max="22" width="7.875" style="7" customWidth="1"/>
    <col min="23" max="23" width="9.25" style="7" customWidth="1"/>
    <col min="24" max="24" width="9.875" style="7" customWidth="1"/>
    <col min="25" max="25" width="10" style="2" bestFit="1" customWidth="1"/>
    <col min="26" max="26" width="13.125" style="3" customWidth="1"/>
    <col min="27" max="27" width="11" style="1" customWidth="1"/>
    <col min="28" max="28" width="12.5" style="1" customWidth="1"/>
    <col min="29" max="29" width="11" style="4" customWidth="1"/>
    <col min="30" max="16384" width="11" style="4"/>
  </cols>
  <sheetData>
    <row r="1" spans="1:55" s="200" customFormat="1" ht="19.5" customHeight="1" x14ac:dyDescent="0.2">
      <c r="A1" s="199" t="s">
        <v>376</v>
      </c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</row>
    <row r="2" spans="1:55" ht="27" customHeight="1" x14ac:dyDescent="0.2">
      <c r="A2" s="130" t="s">
        <v>416</v>
      </c>
      <c r="B2" s="4"/>
      <c r="C2" s="4"/>
      <c r="D2" s="4"/>
      <c r="E2" s="124"/>
      <c r="F2" s="4"/>
      <c r="G2" s="94"/>
      <c r="H2" s="94"/>
      <c r="I2" s="94"/>
      <c r="J2" s="94"/>
      <c r="K2" s="94"/>
      <c r="L2" s="151"/>
      <c r="M2" s="192"/>
      <c r="N2" s="192"/>
      <c r="O2" s="192"/>
      <c r="P2" s="192"/>
      <c r="Q2" s="155"/>
      <c r="R2" s="194"/>
      <c r="S2" s="17" t="s">
        <v>410</v>
      </c>
      <c r="T2" s="17" t="s">
        <v>410</v>
      </c>
      <c r="U2" s="17" t="s">
        <v>410</v>
      </c>
      <c r="V2" s="154" t="s">
        <v>378</v>
      </c>
      <c r="W2" s="152" t="s">
        <v>410</v>
      </c>
      <c r="X2" s="154" t="s">
        <v>379</v>
      </c>
      <c r="Y2" s="153"/>
      <c r="Z2" s="18"/>
    </row>
    <row r="3" spans="1:55" s="6" customFormat="1" ht="46.5" customHeight="1" x14ac:dyDescent="0.2">
      <c r="A3" s="9" t="s">
        <v>0</v>
      </c>
      <c r="B3" s="77" t="s">
        <v>263</v>
      </c>
      <c r="C3" s="240" t="s">
        <v>293</v>
      </c>
      <c r="D3" s="77" t="s">
        <v>290</v>
      </c>
      <c r="E3" s="77" t="s">
        <v>291</v>
      </c>
      <c r="F3" s="77" t="s">
        <v>292</v>
      </c>
      <c r="G3" s="5" t="s">
        <v>289</v>
      </c>
      <c r="H3" s="5" t="s">
        <v>335</v>
      </c>
      <c r="I3" s="5" t="s">
        <v>334</v>
      </c>
      <c r="J3" s="5" t="s">
        <v>336</v>
      </c>
      <c r="K3" s="5" t="s">
        <v>337</v>
      </c>
      <c r="L3" s="146" t="s">
        <v>338</v>
      </c>
      <c r="M3" s="193" t="s">
        <v>370</v>
      </c>
      <c r="N3" s="193" t="s">
        <v>371</v>
      </c>
      <c r="O3" s="193" t="s">
        <v>372</v>
      </c>
      <c r="P3" s="193" t="s">
        <v>373</v>
      </c>
      <c r="Q3" s="219" t="s">
        <v>377</v>
      </c>
      <c r="R3" s="195" t="s">
        <v>374</v>
      </c>
      <c r="S3" s="25" t="s">
        <v>186</v>
      </c>
      <c r="T3" s="25" t="s">
        <v>94</v>
      </c>
      <c r="U3" s="25" t="s">
        <v>264</v>
      </c>
      <c r="V3" s="25" t="s">
        <v>282</v>
      </c>
      <c r="W3" s="25" t="s">
        <v>103</v>
      </c>
      <c r="X3" s="25" t="s">
        <v>103</v>
      </c>
      <c r="Y3" s="15" t="s">
        <v>111</v>
      </c>
      <c r="Z3" s="16" t="s">
        <v>375</v>
      </c>
    </row>
    <row r="4" spans="1:55" s="8" customFormat="1" ht="28.5" customHeight="1" x14ac:dyDescent="0.2">
      <c r="A4" s="264" t="s">
        <v>92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6"/>
    </row>
    <row r="5" spans="1:55" s="45" customFormat="1" ht="23.25" customHeight="1" x14ac:dyDescent="0.2">
      <c r="A5" s="44" t="s">
        <v>226</v>
      </c>
      <c r="B5" s="69">
        <v>500</v>
      </c>
      <c r="C5" s="69"/>
      <c r="D5" s="69"/>
      <c r="E5" s="69">
        <v>500</v>
      </c>
      <c r="F5" s="69">
        <v>0</v>
      </c>
      <c r="G5" s="56">
        <v>500</v>
      </c>
      <c r="H5" s="56"/>
      <c r="I5" s="56"/>
      <c r="J5" s="56"/>
      <c r="K5" s="132">
        <f t="shared" ref="K5:K38" si="0">G5+H5-I5-J5</f>
        <v>500</v>
      </c>
      <c r="L5" s="147">
        <v>0</v>
      </c>
      <c r="M5" s="147"/>
      <c r="N5" s="147"/>
      <c r="O5" s="147"/>
      <c r="P5" s="147">
        <f>L5+M5-N5-O5</f>
        <v>0</v>
      </c>
      <c r="Q5" s="209"/>
      <c r="R5" s="164"/>
      <c r="S5" s="59"/>
      <c r="T5" s="59"/>
      <c r="U5" s="59"/>
      <c r="V5" s="87"/>
      <c r="Y5" s="135"/>
      <c r="Z5" s="186"/>
      <c r="AA5" s="144"/>
    </row>
    <row r="6" spans="1:55" ht="14.25" x14ac:dyDescent="0.2">
      <c r="A6" s="43" t="s">
        <v>112</v>
      </c>
      <c r="B6" s="96">
        <v>2300</v>
      </c>
      <c r="C6" s="70"/>
      <c r="D6" s="70"/>
      <c r="E6" s="96">
        <v>2103</v>
      </c>
      <c r="F6" s="96">
        <f>B6-E6</f>
        <v>197</v>
      </c>
      <c r="G6" s="55">
        <v>3300</v>
      </c>
      <c r="H6" s="55"/>
      <c r="I6" s="55"/>
      <c r="J6" s="133">
        <v>3081</v>
      </c>
      <c r="K6" s="132">
        <f t="shared" si="0"/>
        <v>219</v>
      </c>
      <c r="L6" s="196">
        <v>3500</v>
      </c>
      <c r="M6" s="147">
        <v>0</v>
      </c>
      <c r="N6" s="147">
        <v>0</v>
      </c>
      <c r="O6" s="147">
        <v>2352.64</v>
      </c>
      <c r="P6" s="147">
        <f t="shared" ref="P6:P72" si="1">L6+M6-N6-O6</f>
        <v>1147.3600000000001</v>
      </c>
      <c r="Q6" s="210">
        <v>3850</v>
      </c>
      <c r="R6" s="165">
        <v>5000</v>
      </c>
      <c r="S6" s="46" t="s">
        <v>266</v>
      </c>
      <c r="T6" s="46" t="s">
        <v>266</v>
      </c>
      <c r="U6" s="46" t="s">
        <v>266</v>
      </c>
      <c r="V6" s="46">
        <v>0.2</v>
      </c>
      <c r="W6" s="46" t="s">
        <v>266</v>
      </c>
      <c r="X6" s="46"/>
      <c r="Y6" s="136" t="s">
        <v>266</v>
      </c>
      <c r="Z6" s="186">
        <v>3000</v>
      </c>
      <c r="AA6" s="282"/>
      <c r="AB6" s="4"/>
    </row>
    <row r="7" spans="1:55" ht="25.5" x14ac:dyDescent="0.2">
      <c r="A7" s="10" t="s">
        <v>1</v>
      </c>
      <c r="B7" s="97">
        <v>2500</v>
      </c>
      <c r="C7" s="71"/>
      <c r="D7" s="71"/>
      <c r="E7" s="97"/>
      <c r="F7" s="97">
        <v>2500</v>
      </c>
      <c r="G7" s="111">
        <v>2500</v>
      </c>
      <c r="H7" s="111"/>
      <c r="I7" s="111">
        <v>2500</v>
      </c>
      <c r="J7" s="111"/>
      <c r="K7" s="132">
        <f t="shared" si="0"/>
        <v>0</v>
      </c>
      <c r="L7" s="196">
        <v>0</v>
      </c>
      <c r="M7" s="147"/>
      <c r="N7" s="147"/>
      <c r="O7" s="147"/>
      <c r="P7" s="147">
        <f t="shared" si="1"/>
        <v>0</v>
      </c>
      <c r="Q7" s="211">
        <v>500</v>
      </c>
      <c r="R7" s="166">
        <v>650</v>
      </c>
      <c r="S7" s="22" t="s">
        <v>266</v>
      </c>
      <c r="T7" s="57" t="s">
        <v>266</v>
      </c>
      <c r="U7" s="57" t="s">
        <v>266</v>
      </c>
      <c r="V7" s="57"/>
      <c r="W7" s="22" t="s">
        <v>266</v>
      </c>
      <c r="X7" s="22"/>
      <c r="Y7" s="137" t="s">
        <v>266</v>
      </c>
      <c r="Z7" s="186">
        <v>500</v>
      </c>
      <c r="AA7" s="3"/>
      <c r="AB7" s="4"/>
    </row>
    <row r="8" spans="1:55" ht="25.5" x14ac:dyDescent="0.2">
      <c r="A8" s="10" t="s">
        <v>262</v>
      </c>
      <c r="B8" s="97">
        <v>0</v>
      </c>
      <c r="C8" s="71"/>
      <c r="D8" s="71"/>
      <c r="E8" s="97"/>
      <c r="F8" s="97"/>
      <c r="G8" s="111"/>
      <c r="H8" s="111"/>
      <c r="I8" s="111"/>
      <c r="J8" s="111"/>
      <c r="K8" s="132">
        <f t="shared" si="0"/>
        <v>0</v>
      </c>
      <c r="L8" s="196">
        <v>0</v>
      </c>
      <c r="M8" s="147"/>
      <c r="N8" s="147"/>
      <c r="O8" s="147"/>
      <c r="P8" s="147">
        <f t="shared" si="1"/>
        <v>0</v>
      </c>
      <c r="Q8" s="211"/>
      <c r="R8" s="166"/>
      <c r="S8" s="22"/>
      <c r="T8" s="22"/>
      <c r="U8" s="22"/>
      <c r="V8" s="22"/>
      <c r="W8" s="22"/>
      <c r="X8" s="22"/>
      <c r="Y8" s="137"/>
      <c r="Z8" s="186"/>
      <c r="AA8" s="3"/>
      <c r="AB8" s="4"/>
    </row>
    <row r="9" spans="1:55" ht="17.25" customHeight="1" x14ac:dyDescent="0.2">
      <c r="A9" s="10" t="s">
        <v>229</v>
      </c>
      <c r="B9" s="98">
        <v>300</v>
      </c>
      <c r="C9" s="72"/>
      <c r="D9" s="108">
        <v>300</v>
      </c>
      <c r="E9" s="98">
        <v>0</v>
      </c>
      <c r="F9" s="98">
        <v>0</v>
      </c>
      <c r="G9" s="111"/>
      <c r="H9" s="111"/>
      <c r="I9" s="111"/>
      <c r="J9" s="111"/>
      <c r="K9" s="132">
        <f t="shared" si="0"/>
        <v>0</v>
      </c>
      <c r="L9" s="196">
        <v>0</v>
      </c>
      <c r="M9" s="147"/>
      <c r="N9" s="147"/>
      <c r="O9" s="147"/>
      <c r="P9" s="147">
        <f t="shared" si="1"/>
        <v>0</v>
      </c>
      <c r="Q9" s="211"/>
      <c r="R9" s="166"/>
      <c r="S9" s="30"/>
      <c r="T9" s="30"/>
      <c r="U9" s="57"/>
      <c r="V9" s="57"/>
      <c r="W9" s="22"/>
      <c r="X9" s="22"/>
      <c r="Y9" s="137"/>
      <c r="Z9" s="186"/>
      <c r="AA9" s="3"/>
      <c r="AB9" s="4"/>
    </row>
    <row r="10" spans="1:55" ht="17.25" customHeight="1" x14ac:dyDescent="0.2">
      <c r="A10" s="10" t="s">
        <v>284</v>
      </c>
      <c r="B10" s="98"/>
      <c r="C10" s="72"/>
      <c r="D10" s="98"/>
      <c r="E10" s="98"/>
      <c r="F10" s="98"/>
      <c r="G10" s="111">
        <v>500</v>
      </c>
      <c r="H10" s="111"/>
      <c r="I10" s="111"/>
      <c r="J10" s="111"/>
      <c r="K10" s="132">
        <f t="shared" si="0"/>
        <v>500</v>
      </c>
      <c r="L10" s="196">
        <v>0</v>
      </c>
      <c r="M10" s="147"/>
      <c r="N10" s="147"/>
      <c r="O10" s="147"/>
      <c r="P10" s="147">
        <f t="shared" si="1"/>
        <v>0</v>
      </c>
      <c r="Q10" s="211"/>
      <c r="R10" s="166"/>
      <c r="S10" s="30"/>
      <c r="T10" s="30"/>
      <c r="U10" s="57"/>
      <c r="V10" s="57"/>
      <c r="W10" s="22"/>
      <c r="X10" s="22"/>
      <c r="Y10" s="137"/>
      <c r="Z10" s="186"/>
      <c r="AA10" s="3"/>
      <c r="AB10" s="4"/>
    </row>
    <row r="11" spans="1:55" ht="21" customHeight="1" x14ac:dyDescent="0.2">
      <c r="A11" s="10" t="s">
        <v>2</v>
      </c>
      <c r="B11" s="97">
        <v>5600</v>
      </c>
      <c r="C11" s="71"/>
      <c r="D11" s="97"/>
      <c r="E11" s="97">
        <v>3982.38</v>
      </c>
      <c r="F11" s="97">
        <f>B11-E11</f>
        <v>1617.62</v>
      </c>
      <c r="G11" s="111">
        <v>5600</v>
      </c>
      <c r="H11" s="111"/>
      <c r="I11" s="111"/>
      <c r="J11" s="111">
        <v>5561.93</v>
      </c>
      <c r="K11" s="132">
        <f t="shared" si="0"/>
        <v>38.069999999999709</v>
      </c>
      <c r="L11" s="196">
        <v>5000</v>
      </c>
      <c r="M11" s="147"/>
      <c r="N11" s="147"/>
      <c r="O11" s="147">
        <v>4782.12</v>
      </c>
      <c r="P11" s="147">
        <f t="shared" si="1"/>
        <v>217.88000000000011</v>
      </c>
      <c r="Q11" s="211">
        <v>5500</v>
      </c>
      <c r="R11" s="166">
        <v>7150</v>
      </c>
      <c r="S11" s="57" t="s">
        <v>266</v>
      </c>
      <c r="T11" s="22" t="s">
        <v>266</v>
      </c>
      <c r="U11" s="22" t="s">
        <v>266</v>
      </c>
      <c r="V11" s="22"/>
      <c r="W11" s="22" t="s">
        <v>266</v>
      </c>
      <c r="X11" s="22"/>
      <c r="Y11" s="137" t="s">
        <v>266</v>
      </c>
      <c r="Z11" s="186">
        <v>6325</v>
      </c>
      <c r="AA11" s="282"/>
      <c r="AB11" s="4"/>
    </row>
    <row r="12" spans="1:55" ht="18" customHeight="1" x14ac:dyDescent="0.2">
      <c r="A12" s="10" t="s">
        <v>160</v>
      </c>
      <c r="B12" s="97">
        <v>80</v>
      </c>
      <c r="C12" s="71"/>
      <c r="D12" s="109">
        <v>80</v>
      </c>
      <c r="E12" s="97">
        <v>0</v>
      </c>
      <c r="F12" s="97">
        <v>0</v>
      </c>
      <c r="G12" s="111"/>
      <c r="H12" s="111"/>
      <c r="I12" s="111"/>
      <c r="J12" s="111"/>
      <c r="K12" s="132">
        <f t="shared" si="0"/>
        <v>0</v>
      </c>
      <c r="L12" s="196">
        <v>0</v>
      </c>
      <c r="M12" s="147"/>
      <c r="N12" s="147"/>
      <c r="O12" s="147"/>
      <c r="P12" s="147">
        <f t="shared" si="1"/>
        <v>0</v>
      </c>
      <c r="Q12" s="211"/>
      <c r="R12" s="166"/>
      <c r="S12" s="57"/>
      <c r="T12" s="22"/>
      <c r="U12" s="22"/>
      <c r="V12" s="22"/>
      <c r="W12" s="22"/>
      <c r="X12" s="22"/>
      <c r="Y12" s="137"/>
      <c r="Z12" s="186"/>
      <c r="AA12" s="3"/>
      <c r="AB12" s="4"/>
    </row>
    <row r="13" spans="1:55" s="3" customFormat="1" ht="28.5" customHeight="1" x14ac:dyDescent="0.2">
      <c r="A13" s="10" t="s">
        <v>194</v>
      </c>
      <c r="B13" s="97">
        <v>250</v>
      </c>
      <c r="C13" s="71"/>
      <c r="D13" s="97"/>
      <c r="E13" s="97">
        <v>286</v>
      </c>
      <c r="F13" s="97">
        <f>B13-E13</f>
        <v>-36</v>
      </c>
      <c r="G13" s="111">
        <v>325</v>
      </c>
      <c r="H13" s="111">
        <v>506</v>
      </c>
      <c r="I13" s="111"/>
      <c r="J13" s="111">
        <v>331</v>
      </c>
      <c r="K13" s="132">
        <f t="shared" si="0"/>
        <v>500</v>
      </c>
      <c r="L13" s="196">
        <v>1000</v>
      </c>
      <c r="M13" s="147">
        <v>400</v>
      </c>
      <c r="N13" s="147"/>
      <c r="O13" s="147">
        <v>1386</v>
      </c>
      <c r="P13" s="147">
        <f t="shared" si="1"/>
        <v>14</v>
      </c>
      <c r="Q13" s="211">
        <v>850</v>
      </c>
      <c r="R13" s="166">
        <v>8500</v>
      </c>
      <c r="S13" s="57" t="s">
        <v>266</v>
      </c>
      <c r="T13" s="57" t="s">
        <v>266</v>
      </c>
      <c r="U13" s="57" t="s">
        <v>266</v>
      </c>
      <c r="V13" s="57"/>
      <c r="W13" s="22" t="s">
        <v>266</v>
      </c>
      <c r="X13" s="22"/>
      <c r="Y13" s="137" t="s">
        <v>266</v>
      </c>
      <c r="Z13" s="186">
        <v>1100</v>
      </c>
    </row>
    <row r="14" spans="1:55" s="3" customFormat="1" ht="25.5" x14ac:dyDescent="0.2">
      <c r="A14" s="10" t="s">
        <v>3</v>
      </c>
      <c r="B14" s="97">
        <v>900</v>
      </c>
      <c r="C14" s="71"/>
      <c r="D14" s="109">
        <v>300</v>
      </c>
      <c r="E14" s="97">
        <v>595</v>
      </c>
      <c r="F14" s="97">
        <v>5</v>
      </c>
      <c r="G14" s="111">
        <v>1170</v>
      </c>
      <c r="H14" s="111"/>
      <c r="I14" s="111">
        <v>1170</v>
      </c>
      <c r="J14" s="111"/>
      <c r="K14" s="132">
        <f t="shared" si="0"/>
        <v>0</v>
      </c>
      <c r="L14" s="196">
        <v>0</v>
      </c>
      <c r="M14" s="147"/>
      <c r="N14" s="147"/>
      <c r="O14" s="147"/>
      <c r="P14" s="147">
        <f t="shared" si="1"/>
        <v>0</v>
      </c>
      <c r="Q14" s="211">
        <v>900</v>
      </c>
      <c r="R14" s="166">
        <v>1170</v>
      </c>
      <c r="S14" s="22" t="s">
        <v>266</v>
      </c>
      <c r="T14" s="57" t="s">
        <v>266</v>
      </c>
      <c r="U14" s="57" t="s">
        <v>266</v>
      </c>
      <c r="V14" s="57"/>
      <c r="W14" s="22" t="s">
        <v>266</v>
      </c>
      <c r="X14" s="22"/>
      <c r="Y14" s="137" t="s">
        <v>266</v>
      </c>
      <c r="Z14" s="186">
        <v>950</v>
      </c>
    </row>
    <row r="15" spans="1:55" s="3" customFormat="1" ht="25.5" x14ac:dyDescent="0.2">
      <c r="A15" s="10" t="s">
        <v>125</v>
      </c>
      <c r="B15" s="97">
        <v>1440</v>
      </c>
      <c r="C15" s="71"/>
      <c r="D15" s="97"/>
      <c r="E15" s="97"/>
      <c r="F15" s="97">
        <v>1440</v>
      </c>
      <c r="G15" s="111">
        <v>250</v>
      </c>
      <c r="H15" s="111"/>
      <c r="I15" s="111"/>
      <c r="J15" s="111"/>
      <c r="K15" s="132">
        <f t="shared" si="0"/>
        <v>250</v>
      </c>
      <c r="L15" s="196">
        <v>0</v>
      </c>
      <c r="M15" s="147"/>
      <c r="N15" s="147"/>
      <c r="O15" s="147"/>
      <c r="P15" s="147">
        <f t="shared" si="1"/>
        <v>0</v>
      </c>
      <c r="Q15" s="211"/>
      <c r="R15" s="166"/>
      <c r="S15" s="57"/>
      <c r="T15" s="57"/>
      <c r="U15" s="57"/>
      <c r="V15" s="57"/>
      <c r="W15" s="22"/>
      <c r="X15" s="22"/>
      <c r="Y15" s="137"/>
      <c r="Z15" s="186"/>
    </row>
    <row r="16" spans="1:55" s="3" customFormat="1" ht="30.75" customHeight="1" x14ac:dyDescent="0.2">
      <c r="A16" s="10" t="s">
        <v>4</v>
      </c>
      <c r="B16" s="97">
        <v>1300</v>
      </c>
      <c r="C16" s="71">
        <v>399</v>
      </c>
      <c r="D16" s="97"/>
      <c r="E16" s="97">
        <v>1650.17</v>
      </c>
      <c r="F16" s="97">
        <v>48.83</v>
      </c>
      <c r="G16" s="111">
        <v>1700</v>
      </c>
      <c r="H16" s="111"/>
      <c r="I16" s="111"/>
      <c r="J16" s="111">
        <v>1700</v>
      </c>
      <c r="K16" s="132">
        <f t="shared" si="0"/>
        <v>0</v>
      </c>
      <c r="L16" s="196">
        <v>2000</v>
      </c>
      <c r="M16" s="147"/>
      <c r="N16" s="147"/>
      <c r="O16" s="147">
        <v>0</v>
      </c>
      <c r="P16" s="147">
        <f t="shared" si="1"/>
        <v>2000</v>
      </c>
      <c r="Q16" s="211">
        <v>2350</v>
      </c>
      <c r="R16" s="166">
        <v>3000</v>
      </c>
      <c r="S16" s="22" t="s">
        <v>266</v>
      </c>
      <c r="T16" s="57" t="s">
        <v>266</v>
      </c>
      <c r="U16" s="57" t="s">
        <v>266</v>
      </c>
      <c r="V16" s="57"/>
      <c r="W16" s="22" t="s">
        <v>266</v>
      </c>
      <c r="X16" s="22"/>
      <c r="Y16" s="137" t="s">
        <v>266</v>
      </c>
      <c r="Z16" s="186">
        <v>2000</v>
      </c>
    </row>
    <row r="17" spans="1:27" s="3" customFormat="1" ht="25.5" x14ac:dyDescent="0.2">
      <c r="A17" s="10" t="s">
        <v>5</v>
      </c>
      <c r="B17" s="97">
        <v>5000</v>
      </c>
      <c r="C17" s="71"/>
      <c r="D17" s="97"/>
      <c r="E17" s="97">
        <v>5050.7299999999996</v>
      </c>
      <c r="F17" s="97">
        <f>B17-E17</f>
        <v>-50.729999999999563</v>
      </c>
      <c r="G17" s="111">
        <v>5000</v>
      </c>
      <c r="H17" s="111"/>
      <c r="I17" s="111"/>
      <c r="J17" s="111">
        <v>5000</v>
      </c>
      <c r="K17" s="132">
        <f t="shared" si="0"/>
        <v>0</v>
      </c>
      <c r="L17" s="196">
        <v>5500</v>
      </c>
      <c r="M17" s="147"/>
      <c r="N17" s="147"/>
      <c r="O17" s="147">
        <v>5477.28</v>
      </c>
      <c r="P17" s="147">
        <f t="shared" si="1"/>
        <v>22.720000000000255</v>
      </c>
      <c r="Q17" s="211">
        <v>6500</v>
      </c>
      <c r="R17" s="166">
        <v>8450</v>
      </c>
      <c r="S17" s="22" t="s">
        <v>266</v>
      </c>
      <c r="T17" s="57" t="s">
        <v>266</v>
      </c>
      <c r="U17" s="57" t="s">
        <v>266</v>
      </c>
      <c r="V17" s="57"/>
      <c r="W17" s="22" t="s">
        <v>266</v>
      </c>
      <c r="X17" s="22"/>
      <c r="Y17" s="137" t="s">
        <v>266</v>
      </c>
      <c r="Z17" s="186">
        <v>7400</v>
      </c>
      <c r="AA17" s="282"/>
    </row>
    <row r="18" spans="1:27" s="3" customFormat="1" ht="25.5" x14ac:dyDescent="0.2">
      <c r="A18" s="10" t="s">
        <v>232</v>
      </c>
      <c r="B18" s="98">
        <v>500</v>
      </c>
      <c r="C18" s="72"/>
      <c r="D18" s="98"/>
      <c r="E18" s="98">
        <v>327</v>
      </c>
      <c r="F18" s="98">
        <f>B18-E18</f>
        <v>173</v>
      </c>
      <c r="G18" s="111">
        <v>550</v>
      </c>
      <c r="H18" s="111"/>
      <c r="I18" s="111"/>
      <c r="J18" s="111"/>
      <c r="K18" s="132">
        <f t="shared" si="0"/>
        <v>550</v>
      </c>
      <c r="L18" s="196">
        <v>0</v>
      </c>
      <c r="M18" s="147"/>
      <c r="N18" s="147"/>
      <c r="O18" s="147">
        <v>0</v>
      </c>
      <c r="P18" s="147">
        <f t="shared" si="1"/>
        <v>0</v>
      </c>
      <c r="Q18" s="211">
        <v>350</v>
      </c>
      <c r="R18" s="166">
        <v>455</v>
      </c>
      <c r="S18" s="57" t="s">
        <v>266</v>
      </c>
      <c r="T18" s="57" t="s">
        <v>266</v>
      </c>
      <c r="U18" s="57" t="s">
        <v>266</v>
      </c>
      <c r="V18" s="57"/>
      <c r="W18" s="22" t="s">
        <v>266</v>
      </c>
      <c r="X18" s="22"/>
      <c r="Y18" s="137" t="s">
        <v>266</v>
      </c>
      <c r="Z18" s="186">
        <v>350</v>
      </c>
    </row>
    <row r="19" spans="1:27" s="3" customFormat="1" ht="25.5" x14ac:dyDescent="0.2">
      <c r="A19" s="10" t="s">
        <v>117</v>
      </c>
      <c r="B19" s="97">
        <v>800</v>
      </c>
      <c r="C19" s="71"/>
      <c r="D19" s="97"/>
      <c r="E19" s="97">
        <v>778.51</v>
      </c>
      <c r="F19" s="97">
        <f>B19-E19</f>
        <v>21.490000000000009</v>
      </c>
      <c r="G19" s="111">
        <v>980</v>
      </c>
      <c r="H19" s="111"/>
      <c r="I19" s="111"/>
      <c r="J19" s="111"/>
      <c r="K19" s="132">
        <f t="shared" si="0"/>
        <v>980</v>
      </c>
      <c r="L19" s="196">
        <v>528</v>
      </c>
      <c r="M19" s="147">
        <v>42</v>
      </c>
      <c r="N19" s="147"/>
      <c r="O19" s="147">
        <v>569.30999999999995</v>
      </c>
      <c r="P19" s="147">
        <f t="shared" si="1"/>
        <v>0.69000000000005457</v>
      </c>
      <c r="Q19" s="211">
        <v>580</v>
      </c>
      <c r="R19" s="166">
        <v>754</v>
      </c>
      <c r="S19" s="57" t="s">
        <v>266</v>
      </c>
      <c r="T19" s="22" t="s">
        <v>266</v>
      </c>
      <c r="U19" s="22" t="s">
        <v>266</v>
      </c>
      <c r="V19" s="22"/>
      <c r="W19" s="22" t="s">
        <v>266</v>
      </c>
      <c r="X19" s="22"/>
      <c r="Y19" s="137" t="s">
        <v>266</v>
      </c>
      <c r="Z19" s="186">
        <v>580</v>
      </c>
    </row>
    <row r="20" spans="1:27" s="3" customFormat="1" ht="14.25" x14ac:dyDescent="0.2">
      <c r="A20" s="10" t="s">
        <v>230</v>
      </c>
      <c r="B20" s="99">
        <v>700</v>
      </c>
      <c r="C20" s="78"/>
      <c r="D20" s="99"/>
      <c r="E20" s="99">
        <v>700</v>
      </c>
      <c r="F20" s="99">
        <v>0</v>
      </c>
      <c r="G20" s="111">
        <v>900</v>
      </c>
      <c r="H20" s="111"/>
      <c r="I20" s="111"/>
      <c r="J20" s="111"/>
      <c r="K20" s="132">
        <f t="shared" si="0"/>
        <v>900</v>
      </c>
      <c r="L20" s="196">
        <v>400</v>
      </c>
      <c r="M20" s="147"/>
      <c r="N20" s="147"/>
      <c r="O20" s="147">
        <v>0</v>
      </c>
      <c r="P20" s="147">
        <f t="shared" si="1"/>
        <v>400</v>
      </c>
      <c r="Q20" s="211"/>
      <c r="R20" s="166"/>
      <c r="S20" s="57"/>
      <c r="T20" s="60"/>
      <c r="U20" s="60"/>
      <c r="V20" s="60"/>
      <c r="W20" s="22"/>
      <c r="X20" s="22"/>
      <c r="Y20" s="137"/>
      <c r="Z20" s="186"/>
    </row>
    <row r="21" spans="1:27" s="3" customFormat="1" ht="28.5" customHeight="1" x14ac:dyDescent="0.2">
      <c r="A21" s="10" t="s">
        <v>207</v>
      </c>
      <c r="B21" s="97">
        <v>210</v>
      </c>
      <c r="C21" s="71"/>
      <c r="D21" s="109">
        <v>210</v>
      </c>
      <c r="E21" s="97"/>
      <c r="F21" s="97">
        <v>0</v>
      </c>
      <c r="G21" s="111"/>
      <c r="H21" s="111"/>
      <c r="I21" s="111"/>
      <c r="J21" s="111"/>
      <c r="K21" s="132">
        <f t="shared" si="0"/>
        <v>0</v>
      </c>
      <c r="L21" s="196">
        <v>0</v>
      </c>
      <c r="M21" s="147"/>
      <c r="N21" s="147"/>
      <c r="O21" s="147"/>
      <c r="P21" s="147">
        <f t="shared" si="1"/>
        <v>0</v>
      </c>
      <c r="Q21" s="211"/>
      <c r="R21" s="166"/>
      <c r="S21" s="22"/>
      <c r="T21" s="22"/>
      <c r="U21" s="22"/>
      <c r="V21" s="22"/>
      <c r="W21" s="22"/>
      <c r="X21" s="22"/>
      <c r="Y21" s="137"/>
      <c r="Z21" s="186"/>
    </row>
    <row r="22" spans="1:27" s="3" customFormat="1" ht="28.5" customHeight="1" x14ac:dyDescent="0.2">
      <c r="A22" s="10" t="s">
        <v>313</v>
      </c>
      <c r="B22" s="97"/>
      <c r="C22" s="71"/>
      <c r="D22" s="109"/>
      <c r="E22" s="97"/>
      <c r="F22" s="97"/>
      <c r="G22" s="111"/>
      <c r="H22" s="111"/>
      <c r="I22" s="111"/>
      <c r="J22" s="111"/>
      <c r="K22" s="132">
        <f t="shared" si="0"/>
        <v>0</v>
      </c>
      <c r="L22" s="196">
        <v>0</v>
      </c>
      <c r="M22" s="147"/>
      <c r="N22" s="147"/>
      <c r="O22" s="147"/>
      <c r="P22" s="147">
        <f t="shared" si="1"/>
        <v>0</v>
      </c>
      <c r="Q22" s="211"/>
      <c r="R22" s="166"/>
      <c r="S22" s="22"/>
      <c r="T22" s="22"/>
      <c r="U22" s="22"/>
      <c r="V22" s="22"/>
      <c r="W22" s="22"/>
      <c r="X22" s="22"/>
      <c r="Y22" s="137"/>
      <c r="Z22" s="186"/>
    </row>
    <row r="23" spans="1:27" s="3" customFormat="1" ht="14.25" x14ac:dyDescent="0.2">
      <c r="A23" s="10" t="s">
        <v>6</v>
      </c>
      <c r="B23" s="97">
        <v>5000</v>
      </c>
      <c r="C23" s="71"/>
      <c r="D23" s="97"/>
      <c r="E23" s="97"/>
      <c r="F23" s="97">
        <v>5000</v>
      </c>
      <c r="G23" s="112">
        <v>4500</v>
      </c>
      <c r="H23" s="112"/>
      <c r="I23" s="112"/>
      <c r="J23" s="112">
        <v>4512.59</v>
      </c>
      <c r="K23" s="132">
        <f t="shared" si="0"/>
        <v>-12.590000000000146</v>
      </c>
      <c r="L23" s="196">
        <v>4000</v>
      </c>
      <c r="M23" s="147">
        <v>500</v>
      </c>
      <c r="N23" s="147"/>
      <c r="O23" s="147">
        <v>4500</v>
      </c>
      <c r="P23" s="147">
        <f t="shared" si="1"/>
        <v>0</v>
      </c>
      <c r="Q23" s="211">
        <v>5000</v>
      </c>
      <c r="R23" s="166"/>
      <c r="S23" s="57"/>
      <c r="T23" s="57"/>
      <c r="U23" s="57"/>
      <c r="V23" s="57"/>
      <c r="W23" s="22"/>
      <c r="X23" s="22"/>
      <c r="Y23" s="137"/>
      <c r="Z23" s="186"/>
    </row>
    <row r="24" spans="1:27" s="3" customFormat="1" ht="25.5" x14ac:dyDescent="0.2">
      <c r="A24" s="10" t="s">
        <v>7</v>
      </c>
      <c r="B24" s="97">
        <v>5000</v>
      </c>
      <c r="C24" s="71"/>
      <c r="D24" s="97"/>
      <c r="E24" s="97">
        <v>4372.3100000000004</v>
      </c>
      <c r="F24" s="97">
        <f>B24-E24</f>
        <v>627.6899999999996</v>
      </c>
      <c r="G24" s="111">
        <v>5000</v>
      </c>
      <c r="H24" s="111"/>
      <c r="I24" s="111"/>
      <c r="J24" s="111">
        <v>1152.5</v>
      </c>
      <c r="K24" s="132">
        <f t="shared" si="0"/>
        <v>3847.5</v>
      </c>
      <c r="L24" s="196">
        <v>4000</v>
      </c>
      <c r="M24" s="147">
        <v>500</v>
      </c>
      <c r="N24" s="147"/>
      <c r="O24" s="147">
        <v>4500</v>
      </c>
      <c r="P24" s="147">
        <f t="shared" si="1"/>
        <v>0</v>
      </c>
      <c r="Q24" s="211">
        <v>4500</v>
      </c>
      <c r="R24" s="166">
        <v>5000</v>
      </c>
      <c r="S24" s="22" t="s">
        <v>266</v>
      </c>
      <c r="T24" s="22" t="s">
        <v>266</v>
      </c>
      <c r="U24" s="22" t="s">
        <v>266</v>
      </c>
      <c r="V24" s="22"/>
      <c r="W24" s="22" t="s">
        <v>266</v>
      </c>
      <c r="X24" s="22"/>
      <c r="Y24" s="137" t="s">
        <v>266</v>
      </c>
      <c r="Z24" s="186">
        <v>4500</v>
      </c>
    </row>
    <row r="25" spans="1:27" s="3" customFormat="1" ht="25.5" x14ac:dyDescent="0.2">
      <c r="A25" s="11" t="s">
        <v>8</v>
      </c>
      <c r="B25" s="119">
        <v>8500</v>
      </c>
      <c r="C25" s="125"/>
      <c r="D25" s="119"/>
      <c r="E25" s="119">
        <v>4239.3500000000004</v>
      </c>
      <c r="F25" s="119">
        <f>B25-E25</f>
        <v>4260.6499999999996</v>
      </c>
      <c r="G25" s="111">
        <v>9350</v>
      </c>
      <c r="H25" s="111"/>
      <c r="I25" s="111"/>
      <c r="J25" s="111">
        <v>9329.8799999999992</v>
      </c>
      <c r="K25" s="132">
        <f t="shared" si="0"/>
        <v>20.1200000000008</v>
      </c>
      <c r="L25" s="196">
        <v>9000</v>
      </c>
      <c r="M25" s="147"/>
      <c r="N25" s="147"/>
      <c r="O25" s="147">
        <v>8183.73</v>
      </c>
      <c r="P25" s="147">
        <f t="shared" si="1"/>
        <v>816.27000000000044</v>
      </c>
      <c r="Q25" s="211">
        <v>10000</v>
      </c>
      <c r="R25" s="166">
        <v>13000</v>
      </c>
      <c r="S25" s="30" t="s">
        <v>266</v>
      </c>
      <c r="T25" s="30" t="s">
        <v>266</v>
      </c>
      <c r="U25" s="30" t="s">
        <v>266</v>
      </c>
      <c r="V25" s="30"/>
      <c r="W25" s="30" t="s">
        <v>266</v>
      </c>
      <c r="X25" s="30"/>
      <c r="Y25" s="137" t="s">
        <v>266</v>
      </c>
      <c r="Z25" s="186">
        <v>10000</v>
      </c>
      <c r="AA25" s="282"/>
    </row>
    <row r="26" spans="1:27" s="3" customFormat="1" ht="14.25" x14ac:dyDescent="0.2">
      <c r="A26" s="10" t="s">
        <v>380</v>
      </c>
      <c r="B26" s="119"/>
      <c r="C26" s="125"/>
      <c r="D26" s="119"/>
      <c r="E26" s="119"/>
      <c r="F26" s="119"/>
      <c r="G26" s="111"/>
      <c r="H26" s="111"/>
      <c r="I26" s="111"/>
      <c r="J26" s="111"/>
      <c r="K26" s="132"/>
      <c r="L26" s="196"/>
      <c r="M26" s="147"/>
      <c r="N26" s="147"/>
      <c r="O26" s="147"/>
      <c r="P26" s="147"/>
      <c r="Q26" s="211">
        <v>500</v>
      </c>
      <c r="R26" s="166">
        <v>650</v>
      </c>
      <c r="S26" s="30" t="s">
        <v>266</v>
      </c>
      <c r="T26" s="30" t="s">
        <v>266</v>
      </c>
      <c r="U26" s="30" t="s">
        <v>266</v>
      </c>
      <c r="V26" s="30"/>
      <c r="W26" s="30" t="s">
        <v>266</v>
      </c>
      <c r="X26" s="30"/>
      <c r="Y26" s="137" t="s">
        <v>266</v>
      </c>
      <c r="Z26" s="186">
        <v>650</v>
      </c>
    </row>
    <row r="27" spans="1:27" s="3" customFormat="1" ht="25.5" x14ac:dyDescent="0.2">
      <c r="A27" s="11" t="s">
        <v>133</v>
      </c>
      <c r="B27" s="97">
        <v>1080</v>
      </c>
      <c r="C27" s="71"/>
      <c r="D27" s="97"/>
      <c r="E27" s="97">
        <v>164.68</v>
      </c>
      <c r="F27" s="97">
        <f>B27-E27</f>
        <v>915.31999999999994</v>
      </c>
      <c r="G27" s="111">
        <v>1080</v>
      </c>
      <c r="H27" s="111"/>
      <c r="I27" s="111"/>
      <c r="J27" s="111">
        <v>1080</v>
      </c>
      <c r="K27" s="132">
        <f t="shared" si="0"/>
        <v>0</v>
      </c>
      <c r="L27" s="196">
        <v>1080</v>
      </c>
      <c r="M27" s="147"/>
      <c r="N27" s="147"/>
      <c r="O27" s="147">
        <v>1080</v>
      </c>
      <c r="P27" s="147">
        <f t="shared" si="1"/>
        <v>0</v>
      </c>
      <c r="Q27" s="211">
        <v>1404</v>
      </c>
      <c r="R27" s="166"/>
      <c r="S27" s="57"/>
      <c r="T27" s="57"/>
      <c r="U27" s="57"/>
      <c r="V27" s="57"/>
      <c r="W27" s="22" t="s">
        <v>266</v>
      </c>
      <c r="X27" s="22"/>
      <c r="Y27" s="137"/>
      <c r="Z27" s="186"/>
    </row>
    <row r="28" spans="1:27" s="3" customFormat="1" ht="14.25" x14ac:dyDescent="0.2">
      <c r="A28" s="10" t="s">
        <v>386</v>
      </c>
      <c r="B28" s="97"/>
      <c r="C28" s="71"/>
      <c r="D28" s="97"/>
      <c r="E28" s="97"/>
      <c r="F28" s="97"/>
      <c r="G28" s="111"/>
      <c r="H28" s="111"/>
      <c r="I28" s="111"/>
      <c r="J28" s="111"/>
      <c r="K28" s="132">
        <f t="shared" si="0"/>
        <v>0</v>
      </c>
      <c r="L28" s="196">
        <v>0</v>
      </c>
      <c r="M28" s="147"/>
      <c r="N28" s="147"/>
      <c r="O28" s="147"/>
      <c r="P28" s="147">
        <f t="shared" si="1"/>
        <v>0</v>
      </c>
      <c r="Q28" s="211"/>
      <c r="R28" s="166">
        <v>500</v>
      </c>
      <c r="S28" s="57" t="s">
        <v>266</v>
      </c>
      <c r="T28" s="57" t="s">
        <v>266</v>
      </c>
      <c r="U28" s="57" t="s">
        <v>266</v>
      </c>
      <c r="V28" s="57"/>
      <c r="W28" s="22" t="s">
        <v>266</v>
      </c>
      <c r="X28" s="22"/>
      <c r="Y28" s="137" t="s">
        <v>266</v>
      </c>
      <c r="Z28" s="186">
        <v>500</v>
      </c>
    </row>
    <row r="29" spans="1:27" s="3" customFormat="1" ht="14.25" x14ac:dyDescent="0.2">
      <c r="A29" s="10" t="s">
        <v>93</v>
      </c>
      <c r="B29" s="97">
        <v>1300</v>
      </c>
      <c r="C29" s="71"/>
      <c r="D29" s="97"/>
      <c r="E29" s="97">
        <v>1287.75</v>
      </c>
      <c r="F29" s="97">
        <f>B29-E29</f>
        <v>12.25</v>
      </c>
      <c r="G29" s="111">
        <v>2300</v>
      </c>
      <c r="H29" s="111"/>
      <c r="I29" s="111"/>
      <c r="J29" s="111">
        <v>2040.15</v>
      </c>
      <c r="K29" s="132">
        <f t="shared" si="0"/>
        <v>259.84999999999991</v>
      </c>
      <c r="L29" s="196">
        <v>2600</v>
      </c>
      <c r="M29" s="147"/>
      <c r="N29" s="147"/>
      <c r="O29" s="147">
        <v>1989</v>
      </c>
      <c r="P29" s="147">
        <f t="shared" si="1"/>
        <v>611</v>
      </c>
      <c r="Q29" s="211">
        <v>2860</v>
      </c>
      <c r="R29" s="166"/>
      <c r="S29" s="22"/>
      <c r="T29" s="22"/>
      <c r="U29" s="22"/>
      <c r="V29" s="22"/>
      <c r="W29" s="22"/>
      <c r="X29" s="22"/>
      <c r="Y29" s="137"/>
      <c r="Z29" s="186"/>
    </row>
    <row r="30" spans="1:27" s="3" customFormat="1" ht="14.25" x14ac:dyDescent="0.2">
      <c r="A30" s="11" t="s">
        <v>9</v>
      </c>
      <c r="B30" s="97"/>
      <c r="C30" s="71"/>
      <c r="D30" s="97"/>
      <c r="E30" s="97"/>
      <c r="F30" s="97"/>
      <c r="G30" s="111"/>
      <c r="H30" s="111"/>
      <c r="I30" s="111"/>
      <c r="J30" s="111"/>
      <c r="K30" s="132">
        <f t="shared" si="0"/>
        <v>0</v>
      </c>
      <c r="L30" s="196">
        <v>500</v>
      </c>
      <c r="M30" s="147"/>
      <c r="N30" s="147"/>
      <c r="O30" s="147">
        <v>508.8</v>
      </c>
      <c r="P30" s="147">
        <f t="shared" si="1"/>
        <v>-8.8000000000000114</v>
      </c>
      <c r="Q30" s="211">
        <v>500</v>
      </c>
      <c r="R30" s="166">
        <v>850</v>
      </c>
      <c r="S30" s="22" t="s">
        <v>266</v>
      </c>
      <c r="T30" s="22" t="s">
        <v>266</v>
      </c>
      <c r="U30" s="22" t="s">
        <v>266</v>
      </c>
      <c r="V30" s="22"/>
      <c r="W30" s="22" t="s">
        <v>266</v>
      </c>
      <c r="X30" s="22"/>
      <c r="Y30" s="137" t="s">
        <v>266</v>
      </c>
      <c r="Z30" s="186">
        <v>500</v>
      </c>
    </row>
    <row r="31" spans="1:27" s="3" customFormat="1" ht="25.5" x14ac:dyDescent="0.2">
      <c r="A31" s="11" t="s">
        <v>10</v>
      </c>
      <c r="B31" s="97"/>
      <c r="C31" s="71"/>
      <c r="D31" s="97"/>
      <c r="E31" s="97"/>
      <c r="F31" s="97"/>
      <c r="G31" s="111"/>
      <c r="H31" s="111"/>
      <c r="I31" s="111"/>
      <c r="J31" s="111"/>
      <c r="K31" s="132">
        <f t="shared" si="0"/>
        <v>0</v>
      </c>
      <c r="L31" s="196">
        <v>0</v>
      </c>
      <c r="M31" s="147"/>
      <c r="N31" s="147"/>
      <c r="O31" s="147"/>
      <c r="P31" s="147">
        <f t="shared" si="1"/>
        <v>0</v>
      </c>
      <c r="Q31" s="211"/>
      <c r="R31" s="166"/>
      <c r="S31" s="22"/>
      <c r="T31" s="22"/>
      <c r="U31" s="22"/>
      <c r="V31" s="22"/>
      <c r="W31" s="22"/>
      <c r="X31" s="22"/>
      <c r="Y31" s="137"/>
      <c r="Z31" s="186"/>
    </row>
    <row r="32" spans="1:27" s="3" customFormat="1" ht="25.5" x14ac:dyDescent="0.2">
      <c r="A32" s="11" t="s">
        <v>126</v>
      </c>
      <c r="B32" s="97">
        <v>400</v>
      </c>
      <c r="C32" s="71"/>
      <c r="D32" s="109">
        <v>400</v>
      </c>
      <c r="E32" s="97">
        <v>0</v>
      </c>
      <c r="F32" s="97">
        <v>0</v>
      </c>
      <c r="G32" s="111"/>
      <c r="H32" s="111"/>
      <c r="I32" s="111"/>
      <c r="J32" s="111"/>
      <c r="K32" s="132">
        <f t="shared" si="0"/>
        <v>0</v>
      </c>
      <c r="L32" s="196">
        <v>0</v>
      </c>
      <c r="M32" s="147"/>
      <c r="N32" s="147"/>
      <c r="O32" s="147"/>
      <c r="P32" s="147">
        <f t="shared" si="1"/>
        <v>0</v>
      </c>
      <c r="Q32" s="211"/>
      <c r="R32" s="166"/>
      <c r="S32" s="22"/>
      <c r="T32" s="22"/>
      <c r="U32" s="22"/>
      <c r="V32" s="22"/>
      <c r="W32" s="22"/>
      <c r="X32" s="22"/>
      <c r="Y32" s="137"/>
      <c r="Z32" s="186"/>
    </row>
    <row r="33" spans="1:56" s="3" customFormat="1" ht="25.5" x14ac:dyDescent="0.2">
      <c r="A33" s="11" t="s">
        <v>110</v>
      </c>
      <c r="B33" s="97">
        <v>1400</v>
      </c>
      <c r="C33" s="71"/>
      <c r="D33" s="97"/>
      <c r="E33" s="97">
        <v>1174</v>
      </c>
      <c r="F33" s="97">
        <f>B33-E33</f>
        <v>226</v>
      </c>
      <c r="G33" s="111">
        <v>1820</v>
      </c>
      <c r="H33" s="111"/>
      <c r="I33" s="111"/>
      <c r="J33" s="111">
        <v>1624.14</v>
      </c>
      <c r="K33" s="132">
        <f t="shared" si="0"/>
        <v>195.8599999999999</v>
      </c>
      <c r="L33" s="196">
        <v>2000</v>
      </c>
      <c r="M33" s="147"/>
      <c r="N33" s="147"/>
      <c r="O33" s="147">
        <v>1492</v>
      </c>
      <c r="P33" s="147">
        <f t="shared" si="1"/>
        <v>508</v>
      </c>
      <c r="Q33" s="211">
        <v>2000</v>
      </c>
      <c r="R33" s="166">
        <v>2600</v>
      </c>
      <c r="S33" s="57" t="s">
        <v>266</v>
      </c>
      <c r="T33" s="22" t="s">
        <v>266</v>
      </c>
      <c r="U33" s="22" t="s">
        <v>266</v>
      </c>
      <c r="V33" s="22"/>
      <c r="W33" s="22" t="s">
        <v>266</v>
      </c>
      <c r="X33" s="22"/>
      <c r="Y33" s="137" t="s">
        <v>266</v>
      </c>
      <c r="Z33" s="186">
        <v>2000</v>
      </c>
    </row>
    <row r="34" spans="1:56" s="3" customFormat="1" ht="25.5" x14ac:dyDescent="0.2">
      <c r="A34" s="11" t="s">
        <v>11</v>
      </c>
      <c r="B34" s="97"/>
      <c r="C34" s="71"/>
      <c r="D34" s="97"/>
      <c r="E34" s="97"/>
      <c r="F34" s="97"/>
      <c r="G34" s="111"/>
      <c r="H34" s="111"/>
      <c r="I34" s="111"/>
      <c r="J34" s="111"/>
      <c r="K34" s="132">
        <f t="shared" si="0"/>
        <v>0</v>
      </c>
      <c r="L34" s="196">
        <v>0</v>
      </c>
      <c r="M34" s="147"/>
      <c r="N34" s="147"/>
      <c r="O34" s="147"/>
      <c r="P34" s="147">
        <f t="shared" si="1"/>
        <v>0</v>
      </c>
      <c r="Q34" s="211"/>
      <c r="R34" s="166"/>
      <c r="S34" s="22"/>
      <c r="T34" s="22"/>
      <c r="U34" s="22"/>
      <c r="V34" s="22"/>
      <c r="W34" s="22"/>
      <c r="X34" s="22"/>
      <c r="Y34" s="137"/>
      <c r="Z34" s="186"/>
    </row>
    <row r="35" spans="1:56" s="3" customFormat="1" ht="25.5" x14ac:dyDescent="0.2">
      <c r="A35" s="11" t="s">
        <v>113</v>
      </c>
      <c r="B35" s="97">
        <v>4000</v>
      </c>
      <c r="C35" s="71"/>
      <c r="D35" s="97"/>
      <c r="E35" s="97">
        <v>211.5</v>
      </c>
      <c r="F35" s="97">
        <f>B35-E35</f>
        <v>3788.5</v>
      </c>
      <c r="G35" s="111">
        <v>4500</v>
      </c>
      <c r="H35" s="111"/>
      <c r="I35" s="111"/>
      <c r="J35" s="111">
        <v>2418.56</v>
      </c>
      <c r="K35" s="132">
        <f t="shared" si="0"/>
        <v>2081.44</v>
      </c>
      <c r="L35" s="196">
        <v>4500</v>
      </c>
      <c r="M35" s="147"/>
      <c r="N35" s="147"/>
      <c r="O35" s="147">
        <v>4500</v>
      </c>
      <c r="P35" s="147">
        <f t="shared" si="1"/>
        <v>0</v>
      </c>
      <c r="Q35" s="211">
        <v>4000</v>
      </c>
      <c r="R35" s="166">
        <v>7990</v>
      </c>
      <c r="S35" s="57" t="s">
        <v>266</v>
      </c>
      <c r="T35" s="22" t="s">
        <v>266</v>
      </c>
      <c r="U35" s="22" t="s">
        <v>266</v>
      </c>
      <c r="V35" s="22"/>
      <c r="W35" s="22" t="s">
        <v>266</v>
      </c>
      <c r="X35" s="22"/>
      <c r="Y35" s="137" t="s">
        <v>266</v>
      </c>
      <c r="Z35" s="186">
        <v>3500</v>
      </c>
    </row>
    <row r="36" spans="1:56" s="3" customFormat="1" ht="25.5" x14ac:dyDescent="0.2">
      <c r="A36" s="10" t="s">
        <v>332</v>
      </c>
      <c r="B36" s="99"/>
      <c r="C36" s="78"/>
      <c r="D36" s="99"/>
      <c r="E36" s="99"/>
      <c r="F36" s="99"/>
      <c r="G36" s="111">
        <v>500</v>
      </c>
      <c r="H36" s="111"/>
      <c r="I36" s="111"/>
      <c r="J36" s="111"/>
      <c r="K36" s="132">
        <f t="shared" si="0"/>
        <v>500</v>
      </c>
      <c r="L36" s="196">
        <v>650</v>
      </c>
      <c r="M36" s="147"/>
      <c r="N36" s="147"/>
      <c r="O36" s="147">
        <v>0</v>
      </c>
      <c r="P36" s="147">
        <f t="shared" si="1"/>
        <v>650</v>
      </c>
      <c r="Q36" s="211">
        <v>845</v>
      </c>
      <c r="R36" s="166">
        <v>1098</v>
      </c>
      <c r="S36" s="57" t="s">
        <v>266</v>
      </c>
      <c r="T36" s="57" t="s">
        <v>266</v>
      </c>
      <c r="U36" s="57" t="s">
        <v>266</v>
      </c>
      <c r="V36" s="57"/>
      <c r="W36" s="22" t="s">
        <v>266</v>
      </c>
      <c r="X36" s="22"/>
      <c r="Y36" s="137" t="s">
        <v>266</v>
      </c>
      <c r="Z36" s="186">
        <v>660</v>
      </c>
    </row>
    <row r="37" spans="1:56" s="3" customFormat="1" ht="25.5" x14ac:dyDescent="0.2">
      <c r="A37" s="10" t="s">
        <v>342</v>
      </c>
      <c r="B37" s="97">
        <v>6500</v>
      </c>
      <c r="C37" s="71"/>
      <c r="D37" s="97"/>
      <c r="E37" s="97">
        <v>5686.96</v>
      </c>
      <c r="F37" s="97">
        <f>B37-E37</f>
        <v>813.04</v>
      </c>
      <c r="G37" s="111">
        <v>7000</v>
      </c>
      <c r="H37" s="111">
        <v>1750</v>
      </c>
      <c r="I37" s="111"/>
      <c r="J37" s="111">
        <v>8750</v>
      </c>
      <c r="K37" s="132">
        <f t="shared" si="0"/>
        <v>0</v>
      </c>
      <c r="L37" s="196">
        <v>8000</v>
      </c>
      <c r="M37" s="147">
        <v>700</v>
      </c>
      <c r="N37" s="147"/>
      <c r="O37" s="147">
        <v>8425.2199999999993</v>
      </c>
      <c r="P37" s="147">
        <f t="shared" si="1"/>
        <v>274.78000000000065</v>
      </c>
      <c r="Q37" s="211">
        <v>10500</v>
      </c>
      <c r="R37" s="166">
        <v>13650</v>
      </c>
      <c r="S37" s="57" t="s">
        <v>266</v>
      </c>
      <c r="T37" s="22" t="s">
        <v>266</v>
      </c>
      <c r="U37" s="22" t="s">
        <v>266</v>
      </c>
      <c r="V37" s="22">
        <v>0.4</v>
      </c>
      <c r="W37" s="22" t="s">
        <v>266</v>
      </c>
      <c r="X37" s="22"/>
      <c r="Y37" s="137" t="s">
        <v>266</v>
      </c>
      <c r="Z37" s="294">
        <v>6300</v>
      </c>
    </row>
    <row r="38" spans="1:56" s="26" customFormat="1" ht="25.5" x14ac:dyDescent="0.2">
      <c r="A38" s="52" t="s">
        <v>162</v>
      </c>
      <c r="B38" s="100"/>
      <c r="C38" s="73"/>
      <c r="D38" s="100"/>
      <c r="E38" s="100"/>
      <c r="F38" s="100"/>
      <c r="G38" s="113"/>
      <c r="H38" s="113"/>
      <c r="I38" s="113"/>
      <c r="J38" s="113"/>
      <c r="K38" s="132">
        <f t="shared" si="0"/>
        <v>0</v>
      </c>
      <c r="L38" s="196">
        <v>0</v>
      </c>
      <c r="M38" s="147"/>
      <c r="N38" s="147"/>
      <c r="O38" s="147"/>
      <c r="P38" s="147">
        <f t="shared" si="1"/>
        <v>0</v>
      </c>
      <c r="Q38" s="212"/>
      <c r="R38" s="167"/>
      <c r="S38" s="53"/>
      <c r="T38" s="53"/>
      <c r="U38" s="53"/>
      <c r="V38" s="53"/>
      <c r="W38" s="53"/>
      <c r="X38" s="53"/>
      <c r="Y38" s="138"/>
      <c r="Z38" s="186"/>
      <c r="AA38" s="3"/>
      <c r="AB38" s="54"/>
      <c r="AC38" s="54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</row>
    <row r="39" spans="1:56" s="26" customFormat="1" ht="14.25" x14ac:dyDescent="0.2">
      <c r="A39" s="52" t="s">
        <v>319</v>
      </c>
      <c r="B39" s="100"/>
      <c r="C39" s="73"/>
      <c r="D39" s="100"/>
      <c r="E39" s="100"/>
      <c r="F39" s="100"/>
      <c r="G39" s="113" t="s">
        <v>227</v>
      </c>
      <c r="H39" s="113"/>
      <c r="I39" s="113"/>
      <c r="J39" s="113"/>
      <c r="K39" s="132"/>
      <c r="L39" s="196">
        <v>500</v>
      </c>
      <c r="M39" s="147"/>
      <c r="N39" s="147"/>
      <c r="O39" s="147">
        <v>0</v>
      </c>
      <c r="P39" s="147">
        <f t="shared" si="1"/>
        <v>500</v>
      </c>
      <c r="Q39" s="212"/>
      <c r="R39" s="167"/>
      <c r="S39" s="53"/>
      <c r="T39" s="53"/>
      <c r="U39" s="53"/>
      <c r="V39" s="53"/>
      <c r="W39" s="53"/>
      <c r="X39" s="53"/>
      <c r="Y39" s="138"/>
      <c r="Z39" s="186"/>
      <c r="AA39" s="3"/>
      <c r="AB39" s="54"/>
      <c r="AC39" s="54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</row>
    <row r="40" spans="1:56" s="3" customFormat="1" ht="14.25" x14ac:dyDescent="0.2">
      <c r="A40" s="11" t="s">
        <v>134</v>
      </c>
      <c r="B40" s="97">
        <v>600</v>
      </c>
      <c r="C40" s="71"/>
      <c r="D40" s="97"/>
      <c r="E40" s="97">
        <v>602.47</v>
      </c>
      <c r="F40" s="97">
        <f>B40-E40</f>
        <v>-2.4700000000000273</v>
      </c>
      <c r="G40" s="111">
        <v>1000</v>
      </c>
      <c r="H40" s="111"/>
      <c r="I40" s="111"/>
      <c r="J40" s="111">
        <v>951.14</v>
      </c>
      <c r="K40" s="132">
        <f t="shared" ref="K40:K68" si="2">G40+H40-I40-J40</f>
        <v>48.860000000000014</v>
      </c>
      <c r="L40" s="196">
        <v>1300</v>
      </c>
      <c r="M40" s="147">
        <v>80</v>
      </c>
      <c r="N40" s="147"/>
      <c r="O40" s="147">
        <v>1377.25</v>
      </c>
      <c r="P40" s="147">
        <f t="shared" si="1"/>
        <v>2.75</v>
      </c>
      <c r="Q40" s="211">
        <v>1600</v>
      </c>
      <c r="R40" s="166">
        <v>2080</v>
      </c>
      <c r="S40" s="57" t="s">
        <v>266</v>
      </c>
      <c r="T40" s="57" t="s">
        <v>266</v>
      </c>
      <c r="U40" s="57" t="s">
        <v>266</v>
      </c>
      <c r="V40" s="57"/>
      <c r="W40" s="22" t="s">
        <v>266</v>
      </c>
      <c r="X40" s="22"/>
      <c r="Y40" s="137" t="s">
        <v>266</v>
      </c>
      <c r="Z40" s="186">
        <v>2080</v>
      </c>
    </row>
    <row r="41" spans="1:56" s="3" customFormat="1" ht="14.25" x14ac:dyDescent="0.2">
      <c r="A41" s="10" t="s">
        <v>396</v>
      </c>
      <c r="B41" s="97"/>
      <c r="C41" s="71"/>
      <c r="D41" s="97"/>
      <c r="E41" s="97"/>
      <c r="F41" s="97"/>
      <c r="G41" s="111"/>
      <c r="H41" s="111"/>
      <c r="I41" s="111"/>
      <c r="J41" s="111"/>
      <c r="K41" s="132"/>
      <c r="L41" s="196"/>
      <c r="M41" s="147"/>
      <c r="N41" s="147"/>
      <c r="O41" s="147"/>
      <c r="P41" s="147"/>
      <c r="Q41" s="211"/>
      <c r="R41" s="166">
        <v>450</v>
      </c>
      <c r="S41" s="57" t="s">
        <v>266</v>
      </c>
      <c r="T41" s="57" t="s">
        <v>266</v>
      </c>
      <c r="U41" s="57" t="s">
        <v>266</v>
      </c>
      <c r="V41" s="57" t="s">
        <v>227</v>
      </c>
      <c r="W41" s="22" t="s">
        <v>266</v>
      </c>
      <c r="X41" s="22"/>
      <c r="Y41" s="137" t="s">
        <v>266</v>
      </c>
      <c r="Z41" s="186">
        <v>450</v>
      </c>
    </row>
    <row r="42" spans="1:56" s="3" customFormat="1" ht="14.25" x14ac:dyDescent="0.2">
      <c r="A42" s="10" t="s">
        <v>302</v>
      </c>
      <c r="B42" s="97"/>
      <c r="C42" s="71"/>
      <c r="D42" s="97"/>
      <c r="E42" s="97"/>
      <c r="F42" s="97"/>
      <c r="G42" s="111">
        <v>500</v>
      </c>
      <c r="H42" s="111"/>
      <c r="I42" s="111"/>
      <c r="J42" s="111"/>
      <c r="K42" s="132">
        <f t="shared" si="2"/>
        <v>500</v>
      </c>
      <c r="L42" s="196">
        <v>0</v>
      </c>
      <c r="M42" s="147"/>
      <c r="N42" s="147"/>
      <c r="O42" s="147"/>
      <c r="P42" s="147">
        <f t="shared" si="1"/>
        <v>0</v>
      </c>
      <c r="Q42" s="211"/>
      <c r="R42" s="166"/>
      <c r="S42" s="57"/>
      <c r="T42" s="57"/>
      <c r="U42" s="57"/>
      <c r="V42" s="57"/>
      <c r="W42" s="22"/>
      <c r="X42" s="22"/>
      <c r="Y42" s="137"/>
      <c r="Z42" s="186"/>
    </row>
    <row r="43" spans="1:56" s="3" customFormat="1" ht="25.5" x14ac:dyDescent="0.2">
      <c r="A43" s="11" t="s">
        <v>196</v>
      </c>
      <c r="B43" s="97">
        <v>500</v>
      </c>
      <c r="C43" s="71"/>
      <c r="D43" s="97"/>
      <c r="E43" s="97"/>
      <c r="F43" s="97">
        <v>500</v>
      </c>
      <c r="G43" s="111"/>
      <c r="H43" s="111"/>
      <c r="I43" s="111"/>
      <c r="J43" s="111"/>
      <c r="K43" s="132">
        <f t="shared" si="2"/>
        <v>0</v>
      </c>
      <c r="L43" s="196">
        <v>0</v>
      </c>
      <c r="M43" s="147"/>
      <c r="N43" s="147"/>
      <c r="O43" s="147"/>
      <c r="P43" s="147">
        <f t="shared" si="1"/>
        <v>0</v>
      </c>
      <c r="Q43" s="211"/>
      <c r="R43" s="166"/>
      <c r="S43" s="57"/>
      <c r="T43" s="22"/>
      <c r="U43" s="22"/>
      <c r="V43" s="22"/>
      <c r="W43" s="22"/>
      <c r="X43" s="22"/>
      <c r="Y43" s="137"/>
      <c r="Z43" s="186"/>
    </row>
    <row r="44" spans="1:56" s="3" customFormat="1" ht="14.25" x14ac:dyDescent="0.2">
      <c r="A44" s="10" t="s">
        <v>124</v>
      </c>
      <c r="B44" s="97">
        <v>700</v>
      </c>
      <c r="C44" s="71"/>
      <c r="D44" s="109">
        <v>388.89</v>
      </c>
      <c r="E44" s="97">
        <v>311.11</v>
      </c>
      <c r="F44" s="97">
        <f>B44-D44-E44</f>
        <v>0</v>
      </c>
      <c r="G44" s="111">
        <v>3000</v>
      </c>
      <c r="H44" s="111"/>
      <c r="I44" s="111"/>
      <c r="J44" s="111">
        <v>2042.96</v>
      </c>
      <c r="K44" s="132">
        <f t="shared" si="2"/>
        <v>957.04</v>
      </c>
      <c r="L44" s="196">
        <v>3000</v>
      </c>
      <c r="M44" s="147"/>
      <c r="N44" s="147"/>
      <c r="O44" s="147">
        <v>356.76</v>
      </c>
      <c r="P44" s="147">
        <f t="shared" si="1"/>
        <v>2643.24</v>
      </c>
      <c r="Q44" s="211">
        <v>3000</v>
      </c>
      <c r="R44" s="166">
        <v>7500</v>
      </c>
      <c r="S44" s="22" t="s">
        <v>266</v>
      </c>
      <c r="T44" s="22" t="s">
        <v>266</v>
      </c>
      <c r="U44" s="22" t="s">
        <v>266</v>
      </c>
      <c r="V44" s="22"/>
      <c r="W44" s="22" t="s">
        <v>266</v>
      </c>
      <c r="X44" s="22"/>
      <c r="Y44" s="137" t="s">
        <v>266</v>
      </c>
      <c r="Z44" s="186">
        <v>2700</v>
      </c>
    </row>
    <row r="45" spans="1:56" s="3" customFormat="1" ht="14.25" x14ac:dyDescent="0.2">
      <c r="A45" s="10" t="s">
        <v>325</v>
      </c>
      <c r="B45" s="97"/>
      <c r="C45" s="71"/>
      <c r="D45" s="109"/>
      <c r="E45" s="97"/>
      <c r="F45" s="97"/>
      <c r="G45" s="111">
        <v>500</v>
      </c>
      <c r="H45" s="111"/>
      <c r="I45" s="111"/>
      <c r="J45" s="111">
        <v>494</v>
      </c>
      <c r="K45" s="132">
        <f t="shared" si="2"/>
        <v>6</v>
      </c>
      <c r="L45" s="196">
        <v>0</v>
      </c>
      <c r="M45" s="147">
        <v>500</v>
      </c>
      <c r="N45" s="147"/>
      <c r="O45" s="147">
        <v>0</v>
      </c>
      <c r="P45" s="147">
        <f t="shared" si="1"/>
        <v>500</v>
      </c>
      <c r="Q45" s="211">
        <v>500</v>
      </c>
      <c r="R45" s="166"/>
      <c r="S45" s="30"/>
      <c r="T45" s="30"/>
      <c r="U45" s="30"/>
      <c r="V45" s="30"/>
      <c r="W45" s="30"/>
      <c r="X45" s="30"/>
      <c r="Y45" s="137"/>
      <c r="Z45" s="186"/>
    </row>
    <row r="46" spans="1:56" s="3" customFormat="1" ht="14.25" x14ac:dyDescent="0.2">
      <c r="A46" s="11" t="s">
        <v>13</v>
      </c>
      <c r="B46" s="97">
        <v>4050</v>
      </c>
      <c r="C46" s="71"/>
      <c r="D46" s="97"/>
      <c r="E46" s="97">
        <v>4000</v>
      </c>
      <c r="F46" s="97">
        <f>B46-E46</f>
        <v>50</v>
      </c>
      <c r="G46" s="111">
        <v>4050</v>
      </c>
      <c r="H46" s="111"/>
      <c r="I46" s="111"/>
      <c r="J46" s="111">
        <v>4050</v>
      </c>
      <c r="K46" s="132">
        <f t="shared" si="2"/>
        <v>0</v>
      </c>
      <c r="L46" s="196">
        <v>3600</v>
      </c>
      <c r="M46" s="147"/>
      <c r="N46" s="147"/>
      <c r="O46" s="147">
        <v>3600</v>
      </c>
      <c r="P46" s="147">
        <f t="shared" si="1"/>
        <v>0</v>
      </c>
      <c r="Q46" s="211">
        <v>3600</v>
      </c>
      <c r="R46" s="166">
        <v>4600</v>
      </c>
      <c r="S46" s="57" t="s">
        <v>266</v>
      </c>
      <c r="T46" s="22" t="s">
        <v>266</v>
      </c>
      <c r="U46" s="22" t="s">
        <v>266</v>
      </c>
      <c r="V46" s="22"/>
      <c r="W46" s="22" t="s">
        <v>266</v>
      </c>
      <c r="X46" s="22"/>
      <c r="Y46" s="137" t="s">
        <v>266</v>
      </c>
      <c r="Z46" s="186">
        <v>4200</v>
      </c>
      <c r="AA46" s="282"/>
    </row>
    <row r="47" spans="1:56" s="3" customFormat="1" ht="14.25" x14ac:dyDescent="0.2">
      <c r="A47" s="10" t="s">
        <v>398</v>
      </c>
      <c r="B47" s="97"/>
      <c r="C47" s="71"/>
      <c r="D47" s="97"/>
      <c r="E47" s="97"/>
      <c r="F47" s="97"/>
      <c r="G47" s="111"/>
      <c r="H47" s="111"/>
      <c r="I47" s="111"/>
      <c r="J47" s="111"/>
      <c r="K47" s="132"/>
      <c r="L47" s="196"/>
      <c r="M47" s="147"/>
      <c r="N47" s="147"/>
      <c r="O47" s="147"/>
      <c r="P47" s="147"/>
      <c r="Q47" s="211"/>
      <c r="R47" s="166">
        <v>1000</v>
      </c>
      <c r="S47" s="57" t="s">
        <v>266</v>
      </c>
      <c r="T47" s="22" t="s">
        <v>266</v>
      </c>
      <c r="U47" s="22"/>
      <c r="V47" s="22" t="s">
        <v>227</v>
      </c>
      <c r="W47" s="22" t="s">
        <v>266</v>
      </c>
      <c r="X47" s="22"/>
      <c r="Y47" s="137" t="s">
        <v>411</v>
      </c>
      <c r="Z47" s="186"/>
    </row>
    <row r="48" spans="1:56" s="3" customFormat="1" ht="25.5" x14ac:dyDescent="0.2">
      <c r="A48" s="29" t="s">
        <v>14</v>
      </c>
      <c r="B48" s="97">
        <v>13000</v>
      </c>
      <c r="C48" s="71"/>
      <c r="D48" s="97"/>
      <c r="E48" s="97">
        <v>5320.59</v>
      </c>
      <c r="F48" s="97">
        <f>B48-E48</f>
        <v>7679.41</v>
      </c>
      <c r="G48" s="111">
        <v>13000</v>
      </c>
      <c r="H48" s="111"/>
      <c r="I48" s="111"/>
      <c r="J48" s="111">
        <v>8143.77</v>
      </c>
      <c r="K48" s="132">
        <f t="shared" si="2"/>
        <v>4856.2299999999996</v>
      </c>
      <c r="L48" s="196">
        <v>12000</v>
      </c>
      <c r="M48" s="147"/>
      <c r="N48" s="147"/>
      <c r="O48" s="147">
        <v>2062.8000000000002</v>
      </c>
      <c r="P48" s="147">
        <f t="shared" si="1"/>
        <v>9937.2000000000007</v>
      </c>
      <c r="Q48" s="211">
        <v>10500</v>
      </c>
      <c r="R48" s="166">
        <v>12000</v>
      </c>
      <c r="S48" s="57" t="s">
        <v>266</v>
      </c>
      <c r="T48" s="57" t="s">
        <v>266</v>
      </c>
      <c r="U48" s="57" t="s">
        <v>266</v>
      </c>
      <c r="V48" s="57"/>
      <c r="W48" s="22" t="s">
        <v>266</v>
      </c>
      <c r="X48" s="22"/>
      <c r="Y48" s="137" t="s">
        <v>266</v>
      </c>
      <c r="Z48" s="186">
        <v>6300</v>
      </c>
    </row>
    <row r="49" spans="1:27" s="63" customFormat="1" ht="25.5" x14ac:dyDescent="0.2">
      <c r="A49" s="52" t="s">
        <v>358</v>
      </c>
      <c r="B49" s="100"/>
      <c r="C49" s="73"/>
      <c r="D49" s="100"/>
      <c r="E49" s="100"/>
      <c r="F49" s="100"/>
      <c r="G49" s="113"/>
      <c r="H49" s="113"/>
      <c r="I49" s="113"/>
      <c r="J49" s="113"/>
      <c r="K49" s="226"/>
      <c r="L49" s="227"/>
      <c r="M49" s="228"/>
      <c r="N49" s="228"/>
      <c r="O49" s="228"/>
      <c r="P49" s="228">
        <f t="shared" si="1"/>
        <v>0</v>
      </c>
      <c r="Q49" s="212">
        <v>500</v>
      </c>
      <c r="R49" s="167">
        <v>8000</v>
      </c>
      <c r="S49" s="53" t="s">
        <v>266</v>
      </c>
      <c r="T49" s="53" t="s">
        <v>266</v>
      </c>
      <c r="U49" s="53" t="s">
        <v>266</v>
      </c>
      <c r="V49" s="53"/>
      <c r="W49" s="229" t="s">
        <v>266</v>
      </c>
      <c r="X49" s="229"/>
      <c r="Y49" s="230" t="s">
        <v>266</v>
      </c>
      <c r="Z49" s="231">
        <v>650</v>
      </c>
    </row>
    <row r="50" spans="1:27" s="3" customFormat="1" ht="14.25" x14ac:dyDescent="0.2">
      <c r="A50" s="11" t="s">
        <v>210</v>
      </c>
      <c r="B50" s="97"/>
      <c r="C50" s="71"/>
      <c r="D50" s="97"/>
      <c r="E50" s="97"/>
      <c r="F50" s="97"/>
      <c r="G50" s="111"/>
      <c r="H50" s="111"/>
      <c r="I50" s="111"/>
      <c r="J50" s="111"/>
      <c r="K50" s="132">
        <f t="shared" si="2"/>
        <v>0</v>
      </c>
      <c r="L50" s="196">
        <v>0</v>
      </c>
      <c r="M50" s="147"/>
      <c r="N50" s="147"/>
      <c r="O50" s="147"/>
      <c r="P50" s="147">
        <f t="shared" si="1"/>
        <v>0</v>
      </c>
      <c r="Q50" s="211"/>
      <c r="R50" s="166"/>
      <c r="S50" s="22"/>
      <c r="T50" s="22"/>
      <c r="U50" s="22"/>
      <c r="V50" s="22"/>
      <c r="W50" s="22"/>
      <c r="X50" s="22"/>
      <c r="Y50" s="137"/>
      <c r="Z50" s="186"/>
    </row>
    <row r="51" spans="1:27" s="3" customFormat="1" ht="14.25" x14ac:dyDescent="0.2">
      <c r="A51" s="11" t="s">
        <v>15</v>
      </c>
      <c r="B51" s="97">
        <v>9000</v>
      </c>
      <c r="C51" s="71">
        <v>1200</v>
      </c>
      <c r="D51" s="97"/>
      <c r="E51" s="97">
        <v>10205.64</v>
      </c>
      <c r="F51" s="97">
        <f>B51+C51-E51</f>
        <v>-5.6399999999994179</v>
      </c>
      <c r="G51" s="111">
        <v>9000</v>
      </c>
      <c r="H51" s="111">
        <v>2250</v>
      </c>
      <c r="I51" s="111"/>
      <c r="J51" s="111">
        <v>11194.23</v>
      </c>
      <c r="K51" s="132">
        <f t="shared" si="2"/>
        <v>55.770000000000437</v>
      </c>
      <c r="L51" s="196">
        <v>11070</v>
      </c>
      <c r="M51" s="147">
        <v>1000</v>
      </c>
      <c r="N51" s="147"/>
      <c r="O51" s="147">
        <v>12047.38</v>
      </c>
      <c r="P51" s="147">
        <f t="shared" si="1"/>
        <v>22.6200000000008</v>
      </c>
      <c r="Q51" s="211">
        <v>13250</v>
      </c>
      <c r="R51" s="166">
        <v>14500</v>
      </c>
      <c r="S51" s="57" t="s">
        <v>266</v>
      </c>
      <c r="T51" s="57" t="s">
        <v>266</v>
      </c>
      <c r="U51" s="57" t="s">
        <v>266</v>
      </c>
      <c r="V51" s="57"/>
      <c r="W51" s="22" t="s">
        <v>266</v>
      </c>
      <c r="X51" s="22"/>
      <c r="Y51" s="137" t="s">
        <v>266</v>
      </c>
      <c r="Z51" s="186">
        <v>14000</v>
      </c>
    </row>
    <row r="52" spans="1:27" s="3" customFormat="1" ht="14.25" x14ac:dyDescent="0.2">
      <c r="A52" s="11" t="s">
        <v>118</v>
      </c>
      <c r="B52" s="97">
        <v>800</v>
      </c>
      <c r="C52" s="71"/>
      <c r="D52" s="109">
        <v>800</v>
      </c>
      <c r="E52" s="97"/>
      <c r="F52" s="97">
        <v>0</v>
      </c>
      <c r="G52" s="114"/>
      <c r="H52" s="114"/>
      <c r="I52" s="114"/>
      <c r="J52" s="114"/>
      <c r="K52" s="132">
        <f t="shared" si="2"/>
        <v>0</v>
      </c>
      <c r="L52" s="196">
        <v>0</v>
      </c>
      <c r="M52" s="147"/>
      <c r="N52" s="147"/>
      <c r="O52" s="147"/>
      <c r="P52" s="147">
        <f t="shared" si="1"/>
        <v>0</v>
      </c>
      <c r="Q52" s="213"/>
      <c r="R52" s="168"/>
      <c r="S52" s="57"/>
      <c r="T52" s="22"/>
      <c r="U52" s="22"/>
      <c r="V52" s="22"/>
      <c r="W52" s="22"/>
      <c r="X52" s="22"/>
      <c r="Y52" s="137"/>
      <c r="Z52" s="186"/>
    </row>
    <row r="53" spans="1:27" s="3" customFormat="1" ht="14.25" x14ac:dyDescent="0.2">
      <c r="A53" s="11" t="s">
        <v>171</v>
      </c>
      <c r="B53" s="97"/>
      <c r="C53" s="71"/>
      <c r="D53" s="97"/>
      <c r="E53" s="97"/>
      <c r="F53" s="97"/>
      <c r="G53" s="111">
        <v>500</v>
      </c>
      <c r="H53" s="111"/>
      <c r="I53" s="111"/>
      <c r="J53" s="111"/>
      <c r="K53" s="132">
        <f t="shared" si="2"/>
        <v>500</v>
      </c>
      <c r="L53" s="196">
        <v>0</v>
      </c>
      <c r="M53" s="147"/>
      <c r="N53" s="147"/>
      <c r="O53" s="147"/>
      <c r="P53" s="147">
        <f t="shared" si="1"/>
        <v>0</v>
      </c>
      <c r="Q53" s="211"/>
      <c r="R53" s="166"/>
      <c r="S53" s="57"/>
      <c r="T53" s="22"/>
      <c r="U53" s="22"/>
      <c r="V53" s="22"/>
      <c r="W53" s="22"/>
      <c r="X53" s="22"/>
      <c r="Y53" s="137"/>
      <c r="Z53" s="186"/>
    </row>
    <row r="54" spans="1:27" s="3" customFormat="1" ht="14.25" x14ac:dyDescent="0.2">
      <c r="A54" s="11" t="s">
        <v>127</v>
      </c>
      <c r="B54" s="97"/>
      <c r="C54" s="71"/>
      <c r="D54" s="97"/>
      <c r="E54" s="97"/>
      <c r="F54" s="97"/>
      <c r="G54" s="111">
        <v>100</v>
      </c>
      <c r="H54" s="111"/>
      <c r="I54" s="111">
        <v>100</v>
      </c>
      <c r="J54" s="111"/>
      <c r="K54" s="132">
        <f t="shared" si="2"/>
        <v>0</v>
      </c>
      <c r="L54" s="196">
        <v>0</v>
      </c>
      <c r="M54" s="147"/>
      <c r="N54" s="147"/>
      <c r="O54" s="147"/>
      <c r="P54" s="147">
        <f t="shared" si="1"/>
        <v>0</v>
      </c>
      <c r="Q54" s="211"/>
      <c r="R54" s="166"/>
      <c r="S54" s="22"/>
      <c r="T54" s="22"/>
      <c r="U54" s="22"/>
      <c r="V54" s="22"/>
      <c r="W54" s="22"/>
      <c r="X54" s="22"/>
      <c r="Y54" s="137"/>
      <c r="Z54" s="186"/>
    </row>
    <row r="55" spans="1:27" s="3" customFormat="1" ht="14.25" x14ac:dyDescent="0.2">
      <c r="A55" s="11" t="s">
        <v>16</v>
      </c>
      <c r="B55" s="97">
        <v>1150</v>
      </c>
      <c r="C55" s="71"/>
      <c r="D55" s="109">
        <v>1150</v>
      </c>
      <c r="E55" s="97"/>
      <c r="F55" s="97">
        <v>0</v>
      </c>
      <c r="G55" s="111">
        <v>900</v>
      </c>
      <c r="H55" s="111"/>
      <c r="I55" s="111"/>
      <c r="J55" s="111"/>
      <c r="K55" s="132">
        <f t="shared" si="2"/>
        <v>900</v>
      </c>
      <c r="L55" s="196">
        <v>750</v>
      </c>
      <c r="M55" s="147"/>
      <c r="N55" s="147"/>
      <c r="O55" s="147">
        <v>0</v>
      </c>
      <c r="P55" s="147">
        <f t="shared" si="1"/>
        <v>750</v>
      </c>
      <c r="Q55" s="211">
        <v>375</v>
      </c>
      <c r="R55" s="166">
        <v>450</v>
      </c>
      <c r="S55" s="30" t="s">
        <v>266</v>
      </c>
      <c r="T55" s="30" t="s">
        <v>266</v>
      </c>
      <c r="U55" s="30" t="s">
        <v>266</v>
      </c>
      <c r="V55" s="30"/>
      <c r="W55" s="30" t="s">
        <v>266</v>
      </c>
      <c r="X55" s="30"/>
      <c r="Y55" s="137" t="s">
        <v>266</v>
      </c>
      <c r="Z55" s="186">
        <v>300</v>
      </c>
    </row>
    <row r="56" spans="1:27" s="3" customFormat="1" ht="14.25" x14ac:dyDescent="0.2">
      <c r="A56" s="11" t="s">
        <v>17</v>
      </c>
      <c r="B56" s="97"/>
      <c r="C56" s="71"/>
      <c r="D56" s="97"/>
      <c r="E56" s="97"/>
      <c r="F56" s="97"/>
      <c r="G56" s="111"/>
      <c r="H56" s="111"/>
      <c r="I56" s="111"/>
      <c r="J56" s="111"/>
      <c r="K56" s="132">
        <f t="shared" si="2"/>
        <v>0</v>
      </c>
      <c r="L56" s="148">
        <v>0</v>
      </c>
      <c r="M56" s="147"/>
      <c r="N56" s="147"/>
      <c r="O56" s="147"/>
      <c r="P56" s="147">
        <f t="shared" si="1"/>
        <v>0</v>
      </c>
      <c r="Q56" s="211"/>
      <c r="R56" s="123"/>
      <c r="S56" s="30"/>
      <c r="T56" s="30"/>
      <c r="U56" s="30"/>
      <c r="V56" s="30"/>
      <c r="W56" s="30"/>
      <c r="X56" s="30"/>
      <c r="Y56" s="137"/>
      <c r="Z56" s="186"/>
    </row>
    <row r="57" spans="1:27" s="3" customFormat="1" ht="14.25" x14ac:dyDescent="0.2">
      <c r="A57" s="10" t="s">
        <v>271</v>
      </c>
      <c r="B57" s="101"/>
      <c r="C57" s="75"/>
      <c r="D57" s="101"/>
      <c r="E57" s="101"/>
      <c r="F57" s="101"/>
      <c r="G57" s="111">
        <v>200</v>
      </c>
      <c r="H57" s="111"/>
      <c r="I57" s="111"/>
      <c r="J57" s="111"/>
      <c r="K57" s="132">
        <f t="shared" si="2"/>
        <v>200</v>
      </c>
      <c r="L57" s="196">
        <v>208</v>
      </c>
      <c r="M57" s="147"/>
      <c r="N57" s="147"/>
      <c r="O57" s="147">
        <v>0</v>
      </c>
      <c r="P57" s="147">
        <f t="shared" si="1"/>
        <v>208</v>
      </c>
      <c r="Q57" s="211"/>
      <c r="R57" s="166"/>
      <c r="S57" s="57"/>
      <c r="T57" s="22"/>
      <c r="U57" s="22"/>
      <c r="V57" s="22"/>
      <c r="W57" s="22"/>
      <c r="X57" s="22"/>
      <c r="Y57" s="137"/>
      <c r="Z57" s="186"/>
    </row>
    <row r="58" spans="1:27" s="3" customFormat="1" ht="14.25" x14ac:dyDescent="0.2">
      <c r="A58" s="11" t="s">
        <v>107</v>
      </c>
      <c r="B58" s="97">
        <v>6500</v>
      </c>
      <c r="C58" s="71"/>
      <c r="D58" s="97"/>
      <c r="E58" s="97">
        <v>5293.75</v>
      </c>
      <c r="F58" s="97">
        <f>B58-E58</f>
        <v>1206.25</v>
      </c>
      <c r="G58" s="111">
        <v>6500</v>
      </c>
      <c r="H58" s="111">
        <v>1803.62</v>
      </c>
      <c r="I58" s="111"/>
      <c r="J58" s="111">
        <v>8303.6200000000008</v>
      </c>
      <c r="K58" s="132">
        <f t="shared" si="2"/>
        <v>0</v>
      </c>
      <c r="L58" s="196">
        <v>8450</v>
      </c>
      <c r="M58" s="147">
        <v>1000</v>
      </c>
      <c r="N58" s="147"/>
      <c r="O58" s="147">
        <v>9450</v>
      </c>
      <c r="P58" s="147">
        <f t="shared" si="1"/>
        <v>0</v>
      </c>
      <c r="Q58" s="211">
        <v>10985</v>
      </c>
      <c r="R58" s="166">
        <v>14280</v>
      </c>
      <c r="S58" s="57" t="s">
        <v>266</v>
      </c>
      <c r="T58" s="22" t="s">
        <v>266</v>
      </c>
      <c r="U58" s="22" t="s">
        <v>266</v>
      </c>
      <c r="V58" s="22"/>
      <c r="W58" s="22" t="s">
        <v>266</v>
      </c>
      <c r="X58" s="22"/>
      <c r="Y58" s="137" t="s">
        <v>266</v>
      </c>
      <c r="Z58" s="186">
        <v>12750</v>
      </c>
    </row>
    <row r="59" spans="1:27" s="3" customFormat="1" ht="25.5" x14ac:dyDescent="0.2">
      <c r="A59" s="10" t="s">
        <v>309</v>
      </c>
      <c r="B59" s="97">
        <v>200</v>
      </c>
      <c r="C59" s="71"/>
      <c r="D59" s="97"/>
      <c r="E59" s="97"/>
      <c r="F59" s="97">
        <v>200</v>
      </c>
      <c r="G59" s="111">
        <v>300</v>
      </c>
      <c r="H59" s="111"/>
      <c r="I59" s="111"/>
      <c r="J59" s="111"/>
      <c r="K59" s="132">
        <f t="shared" si="2"/>
        <v>300</v>
      </c>
      <c r="L59" s="196">
        <v>0</v>
      </c>
      <c r="M59" s="147"/>
      <c r="N59" s="147"/>
      <c r="O59" s="147"/>
      <c r="P59" s="147">
        <f t="shared" si="1"/>
        <v>0</v>
      </c>
      <c r="Q59" s="211">
        <v>200</v>
      </c>
      <c r="R59" s="166">
        <v>500</v>
      </c>
      <c r="S59" s="57" t="s">
        <v>266</v>
      </c>
      <c r="T59" s="57" t="s">
        <v>266</v>
      </c>
      <c r="U59" s="57" t="s">
        <v>266</v>
      </c>
      <c r="V59" s="57"/>
      <c r="W59" s="22" t="s">
        <v>266</v>
      </c>
      <c r="X59" s="22"/>
      <c r="Y59" s="137" t="s">
        <v>266</v>
      </c>
      <c r="Z59" s="186">
        <v>260</v>
      </c>
    </row>
    <row r="60" spans="1:27" s="3" customFormat="1" ht="25.5" x14ac:dyDescent="0.2">
      <c r="A60" s="11" t="s">
        <v>143</v>
      </c>
      <c r="B60" s="97">
        <v>1000</v>
      </c>
      <c r="C60" s="71"/>
      <c r="D60" s="97"/>
      <c r="E60" s="97">
        <v>906.02</v>
      </c>
      <c r="F60" s="97">
        <f>B60-E60</f>
        <v>93.980000000000018</v>
      </c>
      <c r="G60" s="111">
        <v>1300</v>
      </c>
      <c r="H60" s="111"/>
      <c r="I60" s="111"/>
      <c r="J60" s="111">
        <v>1273.1400000000001</v>
      </c>
      <c r="K60" s="132">
        <f t="shared" si="2"/>
        <v>26.8599999999999</v>
      </c>
      <c r="L60" s="196">
        <v>1300</v>
      </c>
      <c r="M60" s="147"/>
      <c r="N60" s="147"/>
      <c r="O60" s="147">
        <v>1098.3</v>
      </c>
      <c r="P60" s="147">
        <f t="shared" si="1"/>
        <v>201.70000000000005</v>
      </c>
      <c r="Q60" s="211">
        <v>1500</v>
      </c>
      <c r="R60" s="166">
        <v>1950</v>
      </c>
      <c r="S60" s="57" t="s">
        <v>266</v>
      </c>
      <c r="T60" s="57" t="s">
        <v>266</v>
      </c>
      <c r="U60" s="57" t="s">
        <v>266</v>
      </c>
      <c r="V60" s="57"/>
      <c r="W60" s="22" t="s">
        <v>266</v>
      </c>
      <c r="X60" s="22"/>
      <c r="Y60" s="137" t="s">
        <v>266</v>
      </c>
      <c r="Z60" s="186">
        <v>1750</v>
      </c>
      <c r="AA60" s="282"/>
    </row>
    <row r="61" spans="1:27" s="3" customFormat="1" ht="14.25" x14ac:dyDescent="0.2">
      <c r="A61" s="10" t="s">
        <v>195</v>
      </c>
      <c r="B61" s="97"/>
      <c r="C61" s="71"/>
      <c r="D61" s="97"/>
      <c r="E61" s="97"/>
      <c r="F61" s="97"/>
      <c r="G61" s="111"/>
      <c r="H61" s="111"/>
      <c r="I61" s="111"/>
      <c r="J61" s="111"/>
      <c r="K61" s="132">
        <f t="shared" si="2"/>
        <v>0</v>
      </c>
      <c r="L61" s="196">
        <v>0</v>
      </c>
      <c r="M61" s="147"/>
      <c r="N61" s="147"/>
      <c r="O61" s="147"/>
      <c r="P61" s="147">
        <f t="shared" si="1"/>
        <v>0</v>
      </c>
      <c r="Q61" s="211"/>
      <c r="R61" s="166"/>
      <c r="S61" s="22"/>
      <c r="T61" s="22"/>
      <c r="U61" s="22"/>
      <c r="V61" s="22"/>
      <c r="W61" s="22"/>
      <c r="X61" s="22"/>
      <c r="Y61" s="137"/>
      <c r="Z61" s="186"/>
    </row>
    <row r="62" spans="1:27" s="3" customFormat="1" ht="14.25" x14ac:dyDescent="0.2">
      <c r="A62" s="10" t="s">
        <v>222</v>
      </c>
      <c r="B62" s="99">
        <v>100</v>
      </c>
      <c r="C62" s="78"/>
      <c r="D62" s="110">
        <v>100</v>
      </c>
      <c r="E62" s="99"/>
      <c r="F62" s="98">
        <v>0</v>
      </c>
      <c r="G62" s="111"/>
      <c r="H62" s="111"/>
      <c r="I62" s="111"/>
      <c r="J62" s="111"/>
      <c r="K62" s="132">
        <f t="shared" si="2"/>
        <v>0</v>
      </c>
      <c r="L62" s="196">
        <v>200</v>
      </c>
      <c r="M62" s="147"/>
      <c r="N62" s="147"/>
      <c r="O62" s="147">
        <v>0</v>
      </c>
      <c r="P62" s="147">
        <f t="shared" si="1"/>
        <v>200</v>
      </c>
      <c r="Q62" s="211"/>
      <c r="R62" s="166"/>
      <c r="S62" s="57"/>
      <c r="T62" s="57"/>
      <c r="U62" s="57"/>
      <c r="V62" s="57"/>
      <c r="W62" s="22"/>
      <c r="X62" s="22"/>
      <c r="Y62" s="137"/>
      <c r="Z62" s="186"/>
    </row>
    <row r="63" spans="1:27" s="3" customFormat="1" ht="19.5" customHeight="1" x14ac:dyDescent="0.2">
      <c r="A63" s="10" t="s">
        <v>203</v>
      </c>
      <c r="B63" s="97">
        <v>300</v>
      </c>
      <c r="C63" s="71"/>
      <c r="D63" s="97"/>
      <c r="E63" s="97">
        <v>300</v>
      </c>
      <c r="F63" s="97">
        <v>0</v>
      </c>
      <c r="G63" s="111">
        <v>240</v>
      </c>
      <c r="H63" s="111">
        <v>89.28</v>
      </c>
      <c r="I63" s="111"/>
      <c r="J63" s="111">
        <v>329.28</v>
      </c>
      <c r="K63" s="132">
        <f t="shared" si="2"/>
        <v>0</v>
      </c>
      <c r="L63" s="196">
        <v>300</v>
      </c>
      <c r="M63" s="147"/>
      <c r="N63" s="147"/>
      <c r="O63" s="147">
        <v>0</v>
      </c>
      <c r="P63" s="147">
        <f t="shared" si="1"/>
        <v>300</v>
      </c>
      <c r="Q63" s="211"/>
      <c r="R63" s="166"/>
      <c r="S63" s="57"/>
      <c r="T63" s="22"/>
      <c r="U63" s="22"/>
      <c r="V63" s="86"/>
      <c r="W63" s="22"/>
      <c r="X63" s="22"/>
      <c r="Y63" s="137"/>
      <c r="Z63" s="186"/>
    </row>
    <row r="64" spans="1:27" s="3" customFormat="1" ht="18" customHeight="1" x14ac:dyDescent="0.2">
      <c r="A64" s="10" t="s">
        <v>267</v>
      </c>
      <c r="B64" s="102" t="s">
        <v>227</v>
      </c>
      <c r="C64" s="81"/>
      <c r="D64" s="102"/>
      <c r="E64" s="102"/>
      <c r="F64" s="102"/>
      <c r="G64" s="111">
        <v>500</v>
      </c>
      <c r="H64" s="111"/>
      <c r="I64" s="111">
        <v>166.67</v>
      </c>
      <c r="J64" s="111"/>
      <c r="K64" s="132">
        <f t="shared" si="2"/>
        <v>333.33000000000004</v>
      </c>
      <c r="L64" s="196">
        <v>0</v>
      </c>
      <c r="M64" s="147"/>
      <c r="N64" s="147"/>
      <c r="O64" s="147"/>
      <c r="P64" s="147">
        <f t="shared" si="1"/>
        <v>0</v>
      </c>
      <c r="Q64" s="211"/>
      <c r="R64" s="166"/>
      <c r="S64" s="57"/>
      <c r="T64" s="22"/>
      <c r="U64" s="22"/>
      <c r="V64" s="22"/>
      <c r="W64" s="22"/>
      <c r="X64" s="22"/>
      <c r="Y64" s="137"/>
      <c r="Z64" s="186"/>
    </row>
    <row r="65" spans="1:26" s="3" customFormat="1" ht="14.25" x14ac:dyDescent="0.2">
      <c r="A65" s="10" t="s">
        <v>253</v>
      </c>
      <c r="B65" s="97">
        <v>400</v>
      </c>
      <c r="C65" s="71">
        <v>200</v>
      </c>
      <c r="D65" s="97"/>
      <c r="E65" s="97">
        <v>600</v>
      </c>
      <c r="F65" s="97">
        <v>0</v>
      </c>
      <c r="G65" s="111">
        <v>1000</v>
      </c>
      <c r="H65" s="111"/>
      <c r="I65" s="111"/>
      <c r="J65" s="111">
        <v>1000</v>
      </c>
      <c r="K65" s="132">
        <f t="shared" si="2"/>
        <v>0</v>
      </c>
      <c r="L65" s="196">
        <v>1100</v>
      </c>
      <c r="M65" s="147"/>
      <c r="N65" s="147"/>
      <c r="O65" s="147">
        <v>950</v>
      </c>
      <c r="P65" s="147">
        <f t="shared" si="1"/>
        <v>150</v>
      </c>
      <c r="Q65" s="211">
        <v>1400</v>
      </c>
      <c r="R65" s="166">
        <v>1820</v>
      </c>
      <c r="S65" s="57" t="s">
        <v>266</v>
      </c>
      <c r="T65" s="22" t="s">
        <v>266</v>
      </c>
      <c r="U65" s="22" t="s">
        <v>266</v>
      </c>
      <c r="V65" s="86"/>
      <c r="W65" s="22" t="s">
        <v>266</v>
      </c>
      <c r="X65" s="22"/>
      <c r="Y65" s="137" t="s">
        <v>266</v>
      </c>
      <c r="Z65" s="186">
        <v>1500</v>
      </c>
    </row>
    <row r="66" spans="1:26" s="3" customFormat="1" ht="25.5" x14ac:dyDescent="0.2">
      <c r="A66" s="10" t="s">
        <v>345</v>
      </c>
      <c r="B66" s="97">
        <v>11000</v>
      </c>
      <c r="C66" s="71">
        <v>1250</v>
      </c>
      <c r="D66" s="97"/>
      <c r="E66" s="97">
        <v>12250</v>
      </c>
      <c r="F66" s="97">
        <f>B66+C66-E66</f>
        <v>0</v>
      </c>
      <c r="G66" s="111">
        <v>11000</v>
      </c>
      <c r="H66" s="111"/>
      <c r="I66" s="111"/>
      <c r="J66" s="111">
        <v>10373.530000000001</v>
      </c>
      <c r="K66" s="132">
        <f>G66+H66-I66-J66</f>
        <v>626.46999999999935</v>
      </c>
      <c r="L66" s="196">
        <v>12000</v>
      </c>
      <c r="M66" s="147"/>
      <c r="N66" s="147"/>
      <c r="O66" s="147">
        <v>12000</v>
      </c>
      <c r="P66" s="147">
        <f t="shared" si="1"/>
        <v>0</v>
      </c>
      <c r="Q66" s="211">
        <v>13000</v>
      </c>
      <c r="R66" s="166">
        <v>15000</v>
      </c>
      <c r="S66" s="57" t="s">
        <v>266</v>
      </c>
      <c r="T66" s="57" t="s">
        <v>266</v>
      </c>
      <c r="U66" s="57" t="s">
        <v>266</v>
      </c>
      <c r="V66" s="57"/>
      <c r="W66" s="22" t="s">
        <v>266</v>
      </c>
      <c r="X66" s="22"/>
      <c r="Y66" s="137" t="s">
        <v>266</v>
      </c>
      <c r="Z66" s="186">
        <v>15000</v>
      </c>
    </row>
    <row r="67" spans="1:26" s="3" customFormat="1" ht="14.25" x14ac:dyDescent="0.2">
      <c r="A67" s="10" t="s">
        <v>329</v>
      </c>
      <c r="B67" s="97">
        <v>500</v>
      </c>
      <c r="C67" s="71"/>
      <c r="D67" s="109">
        <v>500</v>
      </c>
      <c r="E67" s="97"/>
      <c r="F67" s="97">
        <v>0</v>
      </c>
      <c r="G67" s="111"/>
      <c r="H67" s="111"/>
      <c r="I67" s="111"/>
      <c r="J67" s="111"/>
      <c r="K67" s="132">
        <f t="shared" si="2"/>
        <v>0</v>
      </c>
      <c r="L67" s="196">
        <v>0</v>
      </c>
      <c r="M67" s="147"/>
      <c r="N67" s="147"/>
      <c r="O67" s="147"/>
      <c r="P67" s="147">
        <f t="shared" si="1"/>
        <v>0</v>
      </c>
      <c r="Q67" s="211"/>
      <c r="R67" s="166"/>
      <c r="S67" s="22"/>
      <c r="T67" s="22"/>
      <c r="U67" s="22"/>
      <c r="V67" s="22"/>
      <c r="W67" s="22"/>
      <c r="X67" s="22"/>
      <c r="Y67" s="137"/>
      <c r="Z67" s="186"/>
    </row>
    <row r="68" spans="1:26" s="3" customFormat="1" ht="14.25" x14ac:dyDescent="0.2">
      <c r="A68" s="11" t="s">
        <v>18</v>
      </c>
      <c r="B68" s="97">
        <v>6000</v>
      </c>
      <c r="C68" s="71"/>
      <c r="D68" s="97"/>
      <c r="E68" s="97"/>
      <c r="F68" s="97">
        <v>6000</v>
      </c>
      <c r="G68" s="111">
        <v>5000</v>
      </c>
      <c r="H68" s="111"/>
      <c r="I68" s="111">
        <v>5000</v>
      </c>
      <c r="J68" s="111"/>
      <c r="K68" s="132">
        <f t="shared" si="2"/>
        <v>0</v>
      </c>
      <c r="L68" s="196">
        <v>0</v>
      </c>
      <c r="M68" s="147"/>
      <c r="N68" s="147"/>
      <c r="O68" s="147"/>
      <c r="P68" s="147">
        <f t="shared" si="1"/>
        <v>0</v>
      </c>
      <c r="Q68" s="211">
        <v>2500</v>
      </c>
      <c r="R68" s="166">
        <v>3250</v>
      </c>
      <c r="S68" s="22" t="s">
        <v>266</v>
      </c>
      <c r="T68" s="57" t="s">
        <v>266</v>
      </c>
      <c r="U68" s="57" t="s">
        <v>266</v>
      </c>
      <c r="V68" s="57"/>
      <c r="W68" s="22" t="s">
        <v>266</v>
      </c>
      <c r="X68" s="22"/>
      <c r="Y68" s="137" t="s">
        <v>266</v>
      </c>
      <c r="Z68" s="186">
        <v>2750</v>
      </c>
    </row>
    <row r="69" spans="1:26" s="3" customFormat="1" ht="14.25" x14ac:dyDescent="0.2">
      <c r="A69" s="10" t="s">
        <v>323</v>
      </c>
      <c r="B69" s="97"/>
      <c r="C69" s="71"/>
      <c r="D69" s="97"/>
      <c r="E69" s="97"/>
      <c r="F69" s="97"/>
      <c r="G69" s="111" t="s">
        <v>227</v>
      </c>
      <c r="H69" s="111"/>
      <c r="I69" s="111"/>
      <c r="J69" s="111"/>
      <c r="K69" s="132"/>
      <c r="L69" s="196">
        <v>500</v>
      </c>
      <c r="M69" s="147"/>
      <c r="N69" s="147"/>
      <c r="O69" s="147">
        <v>500</v>
      </c>
      <c r="P69" s="147">
        <f t="shared" si="1"/>
        <v>0</v>
      </c>
      <c r="Q69" s="211">
        <v>650</v>
      </c>
      <c r="R69" s="166">
        <v>845</v>
      </c>
      <c r="S69" s="22" t="s">
        <v>266</v>
      </c>
      <c r="T69" s="57" t="s">
        <v>266</v>
      </c>
      <c r="U69" s="57" t="s">
        <v>266</v>
      </c>
      <c r="V69" s="57"/>
      <c r="W69" s="22" t="s">
        <v>266</v>
      </c>
      <c r="X69" s="22"/>
      <c r="Y69" s="137" t="s">
        <v>266</v>
      </c>
      <c r="Z69" s="186">
        <v>845</v>
      </c>
    </row>
    <row r="70" spans="1:26" s="3" customFormat="1" ht="14.25" x14ac:dyDescent="0.2">
      <c r="A70" s="10" t="s">
        <v>245</v>
      </c>
      <c r="B70" s="97">
        <v>250</v>
      </c>
      <c r="C70" s="71"/>
      <c r="D70" s="109">
        <v>250</v>
      </c>
      <c r="E70" s="97"/>
      <c r="F70" s="97">
        <v>0</v>
      </c>
      <c r="G70" s="111"/>
      <c r="H70" s="111"/>
      <c r="I70" s="111"/>
      <c r="J70" s="111"/>
      <c r="K70" s="132">
        <f>G70+H70-I70-J70</f>
        <v>0</v>
      </c>
      <c r="L70" s="196">
        <v>400</v>
      </c>
      <c r="M70" s="147">
        <v>350</v>
      </c>
      <c r="N70" s="147"/>
      <c r="O70" s="147">
        <v>728.27</v>
      </c>
      <c r="P70" s="147">
        <f t="shared" si="1"/>
        <v>21.730000000000018</v>
      </c>
      <c r="Q70" s="211"/>
      <c r="R70" s="166">
        <v>3000</v>
      </c>
      <c r="S70" s="30" t="s">
        <v>266</v>
      </c>
      <c r="T70" s="30" t="s">
        <v>266</v>
      </c>
      <c r="U70" s="30" t="s">
        <v>266</v>
      </c>
      <c r="V70" s="30"/>
      <c r="W70" s="30" t="s">
        <v>266</v>
      </c>
      <c r="X70" s="30"/>
      <c r="Y70" s="137" t="s">
        <v>266</v>
      </c>
      <c r="Z70" s="186">
        <v>975</v>
      </c>
    </row>
    <row r="71" spans="1:26" s="3" customFormat="1" ht="14.25" x14ac:dyDescent="0.2">
      <c r="A71" s="10" t="s">
        <v>304</v>
      </c>
      <c r="B71" s="97"/>
      <c r="C71" s="71"/>
      <c r="D71" s="109"/>
      <c r="E71" s="97"/>
      <c r="F71" s="97"/>
      <c r="G71" s="111">
        <v>500</v>
      </c>
      <c r="H71" s="111"/>
      <c r="I71" s="111"/>
      <c r="J71" s="111">
        <v>493.64</v>
      </c>
      <c r="K71" s="132">
        <f>G71+H71-I71-J71</f>
        <v>6.3600000000000136</v>
      </c>
      <c r="L71" s="196">
        <v>500</v>
      </c>
      <c r="M71" s="147"/>
      <c r="N71" s="147"/>
      <c r="O71" s="147">
        <v>0</v>
      </c>
      <c r="P71" s="147">
        <f t="shared" si="1"/>
        <v>500</v>
      </c>
      <c r="Q71" s="211"/>
      <c r="R71" s="166"/>
      <c r="S71" s="30"/>
      <c r="T71" s="30"/>
      <c r="U71" s="30"/>
      <c r="V71" s="30"/>
      <c r="W71" s="30"/>
      <c r="X71" s="30"/>
      <c r="Y71" s="137"/>
      <c r="Z71" s="186"/>
    </row>
    <row r="72" spans="1:26" s="208" customFormat="1" ht="14.25" x14ac:dyDescent="0.2">
      <c r="A72" s="62" t="s">
        <v>356</v>
      </c>
      <c r="B72" s="201"/>
      <c r="C72" s="202"/>
      <c r="D72" s="201"/>
      <c r="E72" s="201"/>
      <c r="F72" s="201"/>
      <c r="G72" s="203"/>
      <c r="H72" s="203"/>
      <c r="I72" s="203"/>
      <c r="J72" s="203"/>
      <c r="K72" s="204"/>
      <c r="L72" s="205"/>
      <c r="M72" s="228">
        <v>600</v>
      </c>
      <c r="N72" s="206"/>
      <c r="O72" s="228">
        <v>0</v>
      </c>
      <c r="P72" s="228">
        <f t="shared" si="1"/>
        <v>600</v>
      </c>
      <c r="Q72" s="214">
        <v>500</v>
      </c>
      <c r="R72" s="167">
        <v>650</v>
      </c>
      <c r="S72" s="236" t="s">
        <v>266</v>
      </c>
      <c r="T72" s="236" t="s">
        <v>266</v>
      </c>
      <c r="U72" s="236" t="s">
        <v>266</v>
      </c>
      <c r="V72" s="207"/>
      <c r="W72" s="236" t="s">
        <v>266</v>
      </c>
      <c r="X72" s="207"/>
      <c r="Y72" s="230" t="s">
        <v>266</v>
      </c>
      <c r="Z72" s="231">
        <v>550</v>
      </c>
    </row>
    <row r="73" spans="1:26" s="208" customFormat="1" ht="25.5" x14ac:dyDescent="0.2">
      <c r="A73" s="62" t="s">
        <v>407</v>
      </c>
      <c r="B73" s="201"/>
      <c r="C73" s="202"/>
      <c r="D73" s="201"/>
      <c r="E73" s="201"/>
      <c r="F73" s="201"/>
      <c r="G73" s="203"/>
      <c r="H73" s="203"/>
      <c r="I73" s="203"/>
      <c r="J73" s="203"/>
      <c r="K73" s="204"/>
      <c r="L73" s="205"/>
      <c r="M73" s="228"/>
      <c r="N73" s="206"/>
      <c r="O73" s="228"/>
      <c r="P73" s="228"/>
      <c r="Q73" s="214"/>
      <c r="R73" s="167">
        <v>400</v>
      </c>
      <c r="S73" s="236" t="s">
        <v>266</v>
      </c>
      <c r="T73" s="236" t="s">
        <v>266</v>
      </c>
      <c r="U73" s="236" t="s">
        <v>266</v>
      </c>
      <c r="V73" s="207"/>
      <c r="W73" s="236" t="s">
        <v>266</v>
      </c>
      <c r="X73" s="236" t="s">
        <v>227</v>
      </c>
      <c r="Y73" s="230" t="s">
        <v>266</v>
      </c>
      <c r="Z73" s="231">
        <v>200</v>
      </c>
    </row>
    <row r="74" spans="1:26" s="3" customFormat="1" ht="25.5" x14ac:dyDescent="0.2">
      <c r="A74" s="11" t="s">
        <v>19</v>
      </c>
      <c r="B74" s="97">
        <v>260</v>
      </c>
      <c r="C74" s="71"/>
      <c r="D74" s="109">
        <v>260</v>
      </c>
      <c r="E74" s="97"/>
      <c r="F74" s="97">
        <v>0</v>
      </c>
      <c r="G74" s="111">
        <v>500</v>
      </c>
      <c r="H74" s="111"/>
      <c r="I74" s="111"/>
      <c r="J74" s="111"/>
      <c r="K74" s="132">
        <f>G74+H74-I74-J74</f>
        <v>500</v>
      </c>
      <c r="L74" s="196">
        <v>0</v>
      </c>
      <c r="M74" s="147"/>
      <c r="N74" s="147"/>
      <c r="O74" s="147"/>
      <c r="P74" s="147">
        <f t="shared" ref="P74:P140" si="3">L74+M74-N74-O74</f>
        <v>0</v>
      </c>
      <c r="Q74" s="211">
        <v>250</v>
      </c>
      <c r="R74" s="166">
        <v>325</v>
      </c>
      <c r="S74" s="30" t="s">
        <v>266</v>
      </c>
      <c r="T74" s="30" t="s">
        <v>266</v>
      </c>
      <c r="U74" s="30" t="s">
        <v>266</v>
      </c>
      <c r="V74" s="30"/>
      <c r="W74" s="30" t="s">
        <v>266</v>
      </c>
      <c r="X74" s="30"/>
      <c r="Y74" s="137" t="s">
        <v>266</v>
      </c>
      <c r="Z74" s="186">
        <v>300</v>
      </c>
    </row>
    <row r="75" spans="1:26" s="3" customFormat="1" ht="24" x14ac:dyDescent="0.2">
      <c r="A75" s="10" t="s">
        <v>397</v>
      </c>
      <c r="B75" s="97">
        <v>800</v>
      </c>
      <c r="C75" s="71"/>
      <c r="D75" s="97"/>
      <c r="E75" s="97"/>
      <c r="F75" s="97">
        <v>800</v>
      </c>
      <c r="G75" s="111">
        <v>1000</v>
      </c>
      <c r="H75" s="111"/>
      <c r="I75" s="111">
        <v>1000</v>
      </c>
      <c r="J75" s="111"/>
      <c r="K75" s="132">
        <f>G75+H75-I75-J75</f>
        <v>0</v>
      </c>
      <c r="L75" s="196">
        <v>0</v>
      </c>
      <c r="M75" s="147"/>
      <c r="N75" s="147"/>
      <c r="O75" s="147"/>
      <c r="P75" s="147">
        <f t="shared" si="3"/>
        <v>0</v>
      </c>
      <c r="Q75" s="211"/>
      <c r="R75" s="166">
        <v>500</v>
      </c>
      <c r="S75" s="30" t="s">
        <v>266</v>
      </c>
      <c r="T75" s="30" t="s">
        <v>266</v>
      </c>
      <c r="U75" s="30"/>
      <c r="V75" s="30"/>
      <c r="W75" s="30" t="s">
        <v>266</v>
      </c>
      <c r="X75" s="30"/>
      <c r="Y75" s="137" t="s">
        <v>411</v>
      </c>
      <c r="Z75" s="186"/>
    </row>
    <row r="76" spans="1:26" s="3" customFormat="1" ht="14.25" x14ac:dyDescent="0.2">
      <c r="A76" s="11" t="s">
        <v>21</v>
      </c>
      <c r="B76" s="97">
        <v>1000</v>
      </c>
      <c r="C76" s="71"/>
      <c r="D76" s="97"/>
      <c r="E76" s="97">
        <v>1000</v>
      </c>
      <c r="F76" s="97">
        <v>0</v>
      </c>
      <c r="G76" s="111">
        <v>1300</v>
      </c>
      <c r="H76" s="111"/>
      <c r="I76" s="111"/>
      <c r="J76" s="111">
        <v>1300</v>
      </c>
      <c r="K76" s="132">
        <f t="shared" ref="K76:K141" si="4">G76+H76-I76-J76</f>
        <v>0</v>
      </c>
      <c r="L76" s="196">
        <v>1500</v>
      </c>
      <c r="M76" s="147"/>
      <c r="N76" s="147"/>
      <c r="O76" s="147">
        <v>0</v>
      </c>
      <c r="P76" s="147">
        <f t="shared" si="3"/>
        <v>1500</v>
      </c>
      <c r="Q76" s="211">
        <v>1400</v>
      </c>
      <c r="R76" s="166">
        <v>1400</v>
      </c>
      <c r="S76" s="30" t="s">
        <v>266</v>
      </c>
      <c r="T76" s="30" t="s">
        <v>266</v>
      </c>
      <c r="U76" s="30" t="s">
        <v>266</v>
      </c>
      <c r="V76" s="30"/>
      <c r="W76" s="30" t="s">
        <v>266</v>
      </c>
      <c r="X76" s="30"/>
      <c r="Y76" s="137" t="s">
        <v>266</v>
      </c>
      <c r="Z76" s="186">
        <v>1400</v>
      </c>
    </row>
    <row r="77" spans="1:26" s="3" customFormat="1" ht="25.5" x14ac:dyDescent="0.2">
      <c r="A77" s="11" t="s">
        <v>216</v>
      </c>
      <c r="B77" s="97">
        <v>200</v>
      </c>
      <c r="C77" s="71"/>
      <c r="D77" s="97"/>
      <c r="E77" s="97">
        <v>200</v>
      </c>
      <c r="F77" s="97">
        <v>0</v>
      </c>
      <c r="G77" s="111"/>
      <c r="H77" s="111"/>
      <c r="I77" s="111"/>
      <c r="J77" s="111"/>
      <c r="K77" s="132">
        <f t="shared" si="4"/>
        <v>0</v>
      </c>
      <c r="L77" s="196">
        <v>0</v>
      </c>
      <c r="M77" s="147"/>
      <c r="N77" s="147"/>
      <c r="O77" s="147"/>
      <c r="P77" s="147">
        <f t="shared" si="3"/>
        <v>0</v>
      </c>
      <c r="Q77" s="211"/>
      <c r="R77" s="166"/>
      <c r="S77" s="30"/>
      <c r="T77" s="30"/>
      <c r="U77" s="30"/>
      <c r="V77" s="30"/>
      <c r="W77" s="30"/>
      <c r="X77" s="30"/>
      <c r="Y77" s="137"/>
      <c r="Z77" s="186"/>
    </row>
    <row r="78" spans="1:26" s="3" customFormat="1" ht="14.25" x14ac:dyDescent="0.2">
      <c r="A78" s="11" t="s">
        <v>166</v>
      </c>
      <c r="B78" s="97"/>
      <c r="C78" s="71"/>
      <c r="D78" s="97"/>
      <c r="E78" s="97"/>
      <c r="F78" s="97"/>
      <c r="G78" s="111"/>
      <c r="H78" s="111"/>
      <c r="I78" s="111"/>
      <c r="J78" s="111"/>
      <c r="K78" s="132">
        <f t="shared" si="4"/>
        <v>0</v>
      </c>
      <c r="L78" s="196">
        <v>0</v>
      </c>
      <c r="M78" s="147"/>
      <c r="N78" s="147"/>
      <c r="O78" s="147"/>
      <c r="P78" s="147">
        <f t="shared" si="3"/>
        <v>0</v>
      </c>
      <c r="Q78" s="211"/>
      <c r="R78" s="166"/>
      <c r="S78" s="30"/>
      <c r="T78" s="30"/>
      <c r="U78" s="30"/>
      <c r="V78" s="30"/>
      <c r="W78" s="30"/>
      <c r="X78" s="30"/>
      <c r="Y78" s="137"/>
      <c r="Z78" s="186"/>
    </row>
    <row r="79" spans="1:26" s="3" customFormat="1" ht="14.25" x14ac:dyDescent="0.2">
      <c r="A79" s="10" t="s">
        <v>414</v>
      </c>
      <c r="B79" s="97"/>
      <c r="C79" s="71"/>
      <c r="D79" s="97"/>
      <c r="E79" s="97"/>
      <c r="F79" s="97"/>
      <c r="G79" s="111"/>
      <c r="H79" s="111"/>
      <c r="I79" s="111"/>
      <c r="J79" s="111"/>
      <c r="K79" s="132"/>
      <c r="L79" s="196"/>
      <c r="M79" s="147"/>
      <c r="N79" s="147"/>
      <c r="O79" s="147"/>
      <c r="P79" s="147"/>
      <c r="Q79" s="211"/>
      <c r="R79" s="166">
        <v>650</v>
      </c>
      <c r="S79" s="30" t="s">
        <v>266</v>
      </c>
      <c r="T79" s="30" t="s">
        <v>266</v>
      </c>
      <c r="U79" s="30" t="s">
        <v>266</v>
      </c>
      <c r="V79" s="30"/>
      <c r="W79" s="30" t="s">
        <v>266</v>
      </c>
      <c r="X79" s="30" t="s">
        <v>227</v>
      </c>
      <c r="Y79" s="137" t="s">
        <v>266</v>
      </c>
      <c r="Z79" s="186">
        <v>500</v>
      </c>
    </row>
    <row r="80" spans="1:26" s="3" customFormat="1" ht="14.25" x14ac:dyDescent="0.2">
      <c r="A80" s="11" t="s">
        <v>159</v>
      </c>
      <c r="B80" s="97">
        <v>250</v>
      </c>
      <c r="C80" s="71"/>
      <c r="D80" s="97"/>
      <c r="E80" s="97">
        <v>275</v>
      </c>
      <c r="F80" s="97">
        <f>B80-E80</f>
        <v>-25</v>
      </c>
      <c r="G80" s="111">
        <v>375</v>
      </c>
      <c r="H80" s="111"/>
      <c r="I80" s="111"/>
      <c r="J80" s="111">
        <v>375</v>
      </c>
      <c r="K80" s="132">
        <f t="shared" si="4"/>
        <v>0</v>
      </c>
      <c r="L80" s="196">
        <v>600</v>
      </c>
      <c r="M80" s="147"/>
      <c r="N80" s="147"/>
      <c r="O80" s="147">
        <v>500</v>
      </c>
      <c r="P80" s="147">
        <f t="shared" si="3"/>
        <v>100</v>
      </c>
      <c r="Q80" s="211">
        <v>780</v>
      </c>
      <c r="R80" s="166">
        <v>1014</v>
      </c>
      <c r="S80" s="30" t="s">
        <v>266</v>
      </c>
      <c r="T80" s="30" t="s">
        <v>266</v>
      </c>
      <c r="U80" s="30" t="s">
        <v>266</v>
      </c>
      <c r="V80" s="30"/>
      <c r="W80" s="30" t="s">
        <v>266</v>
      </c>
      <c r="X80" s="30"/>
      <c r="Y80" s="137" t="s">
        <v>266</v>
      </c>
      <c r="Z80" s="186">
        <v>1000</v>
      </c>
    </row>
    <row r="81" spans="1:27" s="3" customFormat="1" ht="14.25" x14ac:dyDescent="0.2">
      <c r="A81" s="10" t="s">
        <v>343</v>
      </c>
      <c r="B81" s="97">
        <v>6500</v>
      </c>
      <c r="C81" s="71"/>
      <c r="D81" s="97"/>
      <c r="E81" s="97">
        <v>6536.75</v>
      </c>
      <c r="F81" s="97">
        <f>B81-E81</f>
        <v>-36.75</v>
      </c>
      <c r="G81" s="111">
        <v>4000</v>
      </c>
      <c r="H81" s="111"/>
      <c r="I81" s="111"/>
      <c r="J81" s="111">
        <v>1175.1099999999999</v>
      </c>
      <c r="K81" s="132">
        <f t="shared" si="4"/>
        <v>2824.8900000000003</v>
      </c>
      <c r="L81" s="196">
        <v>2000</v>
      </c>
      <c r="M81" s="147"/>
      <c r="N81" s="147"/>
      <c r="O81" s="147">
        <v>0</v>
      </c>
      <c r="P81" s="147">
        <f t="shared" si="3"/>
        <v>2000</v>
      </c>
      <c r="Q81" s="211"/>
      <c r="R81" s="166">
        <v>2600</v>
      </c>
      <c r="S81" s="30" t="s">
        <v>266</v>
      </c>
      <c r="T81" s="30" t="s">
        <v>266</v>
      </c>
      <c r="U81" s="30"/>
      <c r="V81" s="30"/>
      <c r="W81" s="30" t="s">
        <v>266</v>
      </c>
      <c r="X81" s="30"/>
      <c r="Y81" s="137" t="s">
        <v>266</v>
      </c>
      <c r="Z81" s="186"/>
    </row>
    <row r="82" spans="1:27" s="3" customFormat="1" ht="14.25" x14ac:dyDescent="0.2">
      <c r="A82" s="11" t="s">
        <v>22</v>
      </c>
      <c r="B82" s="97"/>
      <c r="C82" s="71"/>
      <c r="D82" s="97"/>
      <c r="E82" s="97"/>
      <c r="F82" s="97"/>
      <c r="G82" s="111"/>
      <c r="H82" s="111"/>
      <c r="I82" s="111"/>
      <c r="J82" s="111"/>
      <c r="K82" s="132">
        <f t="shared" si="4"/>
        <v>0</v>
      </c>
      <c r="L82" s="196"/>
      <c r="M82" s="147"/>
      <c r="N82" s="147"/>
      <c r="O82" s="147"/>
      <c r="P82" s="147">
        <f t="shared" si="3"/>
        <v>0</v>
      </c>
      <c r="Q82" s="211"/>
      <c r="R82" s="166"/>
      <c r="S82" s="30"/>
      <c r="T82" s="30"/>
      <c r="U82" s="30"/>
      <c r="V82" s="30"/>
      <c r="W82" s="30"/>
      <c r="X82" s="30"/>
      <c r="Y82" s="137"/>
      <c r="Z82" s="186"/>
    </row>
    <row r="83" spans="1:27" s="3" customFormat="1" ht="14.25" x14ac:dyDescent="0.2">
      <c r="A83" s="10" t="s">
        <v>250</v>
      </c>
      <c r="B83" s="103">
        <v>250</v>
      </c>
      <c r="C83" s="74"/>
      <c r="D83" s="103"/>
      <c r="E83" s="103">
        <v>62.5</v>
      </c>
      <c r="F83" s="103">
        <f>B83-E83</f>
        <v>187.5</v>
      </c>
      <c r="G83" s="111">
        <v>350</v>
      </c>
      <c r="H83" s="111">
        <v>200</v>
      </c>
      <c r="I83" s="111"/>
      <c r="J83" s="111">
        <v>550</v>
      </c>
      <c r="K83" s="132">
        <f t="shared" si="4"/>
        <v>0</v>
      </c>
      <c r="L83" s="196">
        <v>0</v>
      </c>
      <c r="M83" s="147"/>
      <c r="N83" s="147"/>
      <c r="O83" s="147">
        <v>0</v>
      </c>
      <c r="P83" s="147">
        <f t="shared" si="3"/>
        <v>0</v>
      </c>
      <c r="Q83" s="211">
        <v>500</v>
      </c>
      <c r="R83" s="166"/>
      <c r="S83" s="30"/>
      <c r="T83" s="30"/>
      <c r="U83" s="30"/>
      <c r="V83" s="30"/>
      <c r="W83" s="30"/>
      <c r="X83" s="30"/>
      <c r="Y83" s="137"/>
      <c r="Z83" s="186"/>
    </row>
    <row r="84" spans="1:27" s="3" customFormat="1" ht="25.5" x14ac:dyDescent="0.2">
      <c r="A84" s="10" t="s">
        <v>320</v>
      </c>
      <c r="B84" s="97">
        <v>130</v>
      </c>
      <c r="C84" s="71"/>
      <c r="D84" s="109">
        <v>130</v>
      </c>
      <c r="E84" s="97"/>
      <c r="F84" s="97">
        <v>0</v>
      </c>
      <c r="G84" s="111">
        <v>890</v>
      </c>
      <c r="H84" s="111"/>
      <c r="I84" s="111"/>
      <c r="J84" s="111">
        <v>862.75</v>
      </c>
      <c r="K84" s="132">
        <f t="shared" si="4"/>
        <v>27.25</v>
      </c>
      <c r="L84" s="196">
        <v>650</v>
      </c>
      <c r="M84" s="147"/>
      <c r="N84" s="147"/>
      <c r="O84" s="147">
        <v>640.55999999999995</v>
      </c>
      <c r="P84" s="147">
        <f t="shared" si="3"/>
        <v>9.4400000000000546</v>
      </c>
      <c r="Q84" s="211">
        <v>845</v>
      </c>
      <c r="R84" s="166">
        <v>1098</v>
      </c>
      <c r="S84" s="30" t="s">
        <v>266</v>
      </c>
      <c r="T84" s="30" t="s">
        <v>266</v>
      </c>
      <c r="U84" s="30" t="s">
        <v>266</v>
      </c>
      <c r="V84" s="30"/>
      <c r="W84" s="30" t="s">
        <v>266</v>
      </c>
      <c r="X84" s="30"/>
      <c r="Y84" s="137" t="s">
        <v>266</v>
      </c>
      <c r="Z84" s="186">
        <v>845</v>
      </c>
      <c r="AA84" s="282"/>
    </row>
    <row r="85" spans="1:27" s="3" customFormat="1" ht="14.25" x14ac:dyDescent="0.2">
      <c r="A85" s="10" t="s">
        <v>406</v>
      </c>
      <c r="B85" s="97"/>
      <c r="C85" s="71"/>
      <c r="D85" s="97"/>
      <c r="E85" s="97"/>
      <c r="F85" s="97"/>
      <c r="G85" s="111">
        <v>500</v>
      </c>
      <c r="H85" s="111"/>
      <c r="I85" s="111"/>
      <c r="J85" s="111">
        <v>111.57</v>
      </c>
      <c r="K85" s="132">
        <f t="shared" si="4"/>
        <v>388.43</v>
      </c>
      <c r="L85" s="196">
        <v>650</v>
      </c>
      <c r="M85" s="147"/>
      <c r="N85" s="147"/>
      <c r="O85" s="147">
        <v>542.63</v>
      </c>
      <c r="P85" s="147">
        <f t="shared" si="3"/>
        <v>107.37</v>
      </c>
      <c r="Q85" s="211">
        <v>500</v>
      </c>
      <c r="R85" s="166">
        <v>650</v>
      </c>
      <c r="S85" s="30" t="s">
        <v>266</v>
      </c>
      <c r="T85" s="30" t="s">
        <v>266</v>
      </c>
      <c r="U85" s="30" t="s">
        <v>266</v>
      </c>
      <c r="V85" s="30"/>
      <c r="W85" s="30" t="s">
        <v>266</v>
      </c>
      <c r="X85" s="30"/>
      <c r="Y85" s="137" t="s">
        <v>266</v>
      </c>
      <c r="Z85" s="186">
        <v>600</v>
      </c>
    </row>
    <row r="86" spans="1:27" s="3" customFormat="1" ht="14.25" x14ac:dyDescent="0.2">
      <c r="A86" s="11" t="s">
        <v>24</v>
      </c>
      <c r="B86" s="97"/>
      <c r="C86" s="71"/>
      <c r="D86" s="97"/>
      <c r="E86" s="97"/>
      <c r="F86" s="97"/>
      <c r="G86" s="111"/>
      <c r="H86" s="111"/>
      <c r="I86" s="111"/>
      <c r="J86" s="111"/>
      <c r="K86" s="132">
        <f t="shared" si="4"/>
        <v>0</v>
      </c>
      <c r="L86" s="196"/>
      <c r="M86" s="147"/>
      <c r="N86" s="147"/>
      <c r="O86" s="147"/>
      <c r="P86" s="147">
        <f t="shared" si="3"/>
        <v>0</v>
      </c>
      <c r="Q86" s="211"/>
      <c r="R86" s="166"/>
      <c r="S86" s="22"/>
      <c r="T86" s="22"/>
      <c r="U86" s="22"/>
      <c r="V86" s="22"/>
      <c r="W86" s="22"/>
      <c r="X86" s="22"/>
      <c r="Y86" s="137"/>
      <c r="Z86" s="186"/>
    </row>
    <row r="87" spans="1:27" s="3" customFormat="1" ht="14.25" x14ac:dyDescent="0.2">
      <c r="A87" s="10" t="s">
        <v>387</v>
      </c>
      <c r="B87" s="97"/>
      <c r="C87" s="71"/>
      <c r="D87" s="97"/>
      <c r="E87" s="97"/>
      <c r="F87" s="97"/>
      <c r="G87" s="111"/>
      <c r="H87" s="111"/>
      <c r="I87" s="111"/>
      <c r="J87" s="111"/>
      <c r="K87" s="132"/>
      <c r="L87" s="196"/>
      <c r="M87" s="147"/>
      <c r="N87" s="147"/>
      <c r="O87" s="147"/>
      <c r="P87" s="147"/>
      <c r="Q87" s="211"/>
      <c r="R87" s="166">
        <v>1890</v>
      </c>
      <c r="S87" s="22" t="s">
        <v>266</v>
      </c>
      <c r="T87" s="22" t="s">
        <v>266</v>
      </c>
      <c r="U87" s="22" t="s">
        <v>266</v>
      </c>
      <c r="V87" s="22"/>
      <c r="W87" s="22" t="s">
        <v>266</v>
      </c>
      <c r="X87" s="22" t="s">
        <v>227</v>
      </c>
      <c r="Y87" s="137" t="s">
        <v>266</v>
      </c>
      <c r="Z87" s="186">
        <v>500</v>
      </c>
    </row>
    <row r="88" spans="1:27" s="3" customFormat="1" ht="14.25" x14ac:dyDescent="0.2">
      <c r="A88" s="11" t="s">
        <v>25</v>
      </c>
      <c r="B88" s="97">
        <v>1500</v>
      </c>
      <c r="C88" s="71">
        <v>186.34</v>
      </c>
      <c r="D88" s="97"/>
      <c r="E88" s="97">
        <v>1686.34</v>
      </c>
      <c r="F88" s="97">
        <f>B88+C88-E88</f>
        <v>0</v>
      </c>
      <c r="G88" s="111">
        <v>1500</v>
      </c>
      <c r="H88" s="111"/>
      <c r="I88" s="111"/>
      <c r="J88" s="111">
        <v>1505.92</v>
      </c>
      <c r="K88" s="132">
        <f t="shared" si="4"/>
        <v>-5.9200000000000728</v>
      </c>
      <c r="L88" s="196">
        <v>2200</v>
      </c>
      <c r="M88" s="147"/>
      <c r="N88" s="147"/>
      <c r="O88" s="147">
        <v>2199.73</v>
      </c>
      <c r="P88" s="147">
        <f t="shared" si="3"/>
        <v>0.26999999999998181</v>
      </c>
      <c r="Q88" s="211">
        <v>2860</v>
      </c>
      <c r="R88" s="166">
        <v>3100</v>
      </c>
      <c r="S88" s="30" t="s">
        <v>266</v>
      </c>
      <c r="T88" s="30" t="s">
        <v>266</v>
      </c>
      <c r="U88" s="57" t="s">
        <v>266</v>
      </c>
      <c r="V88" s="57"/>
      <c r="W88" s="22"/>
      <c r="X88" s="22"/>
      <c r="Y88" s="137" t="s">
        <v>415</v>
      </c>
      <c r="Z88" s="186">
        <v>0</v>
      </c>
    </row>
    <row r="89" spans="1:27" s="3" customFormat="1" ht="25.5" x14ac:dyDescent="0.2">
      <c r="A89" s="10" t="s">
        <v>26</v>
      </c>
      <c r="B89" s="97"/>
      <c r="C89" s="71"/>
      <c r="D89" s="97"/>
      <c r="E89" s="97"/>
      <c r="F89" s="97"/>
      <c r="G89" s="111"/>
      <c r="H89" s="111"/>
      <c r="I89" s="111"/>
      <c r="J89" s="111"/>
      <c r="K89" s="132">
        <f t="shared" si="4"/>
        <v>0</v>
      </c>
      <c r="L89" s="196">
        <v>0</v>
      </c>
      <c r="M89" s="147"/>
      <c r="N89" s="147"/>
      <c r="O89" s="147">
        <v>0</v>
      </c>
      <c r="P89" s="147">
        <f t="shared" si="3"/>
        <v>0</v>
      </c>
      <c r="Q89" s="211">
        <v>375</v>
      </c>
      <c r="R89" s="166"/>
      <c r="S89" s="30"/>
      <c r="T89" s="30"/>
      <c r="U89" s="57"/>
      <c r="V89" s="57"/>
      <c r="W89" s="22"/>
      <c r="X89" s="22"/>
      <c r="Y89" s="137"/>
      <c r="Z89" s="186"/>
    </row>
    <row r="90" spans="1:27" s="3" customFormat="1" ht="14.25" x14ac:dyDescent="0.2">
      <c r="A90" s="11" t="s">
        <v>27</v>
      </c>
      <c r="B90" s="97"/>
      <c r="C90" s="71"/>
      <c r="D90" s="97"/>
      <c r="E90" s="97"/>
      <c r="F90" s="97"/>
      <c r="G90" s="111"/>
      <c r="H90" s="111"/>
      <c r="I90" s="111"/>
      <c r="J90" s="111"/>
      <c r="K90" s="132">
        <f t="shared" si="4"/>
        <v>0</v>
      </c>
      <c r="L90" s="196">
        <v>0</v>
      </c>
      <c r="M90" s="147"/>
      <c r="N90" s="147"/>
      <c r="O90" s="147"/>
      <c r="P90" s="147">
        <f t="shared" si="3"/>
        <v>0</v>
      </c>
      <c r="Q90" s="211"/>
      <c r="R90" s="166"/>
      <c r="S90" s="22"/>
      <c r="T90" s="22"/>
      <c r="U90" s="22"/>
      <c r="V90" s="22"/>
      <c r="W90" s="22"/>
      <c r="X90" s="22"/>
      <c r="Y90" s="137"/>
      <c r="Z90" s="186"/>
    </row>
    <row r="91" spans="1:27" s="3" customFormat="1" ht="14.25" x14ac:dyDescent="0.2">
      <c r="A91" s="10" t="s">
        <v>109</v>
      </c>
      <c r="B91" s="97"/>
      <c r="C91" s="71"/>
      <c r="D91" s="97"/>
      <c r="E91" s="97"/>
      <c r="F91" s="97"/>
      <c r="G91" s="111"/>
      <c r="H91" s="111"/>
      <c r="I91" s="111"/>
      <c r="J91" s="111"/>
      <c r="K91" s="132">
        <f t="shared" si="4"/>
        <v>0</v>
      </c>
      <c r="L91" s="196">
        <v>0</v>
      </c>
      <c r="M91" s="147"/>
      <c r="N91" s="147"/>
      <c r="O91" s="147"/>
      <c r="P91" s="147">
        <f t="shared" si="3"/>
        <v>0</v>
      </c>
      <c r="Q91" s="211"/>
      <c r="R91" s="166"/>
      <c r="S91" s="22"/>
      <c r="T91" s="22"/>
      <c r="U91" s="22"/>
      <c r="V91" s="22"/>
      <c r="W91" s="22"/>
      <c r="X91" s="22"/>
      <c r="Y91" s="137"/>
      <c r="Z91" s="186"/>
    </row>
    <row r="92" spans="1:27" s="3" customFormat="1" ht="18" customHeight="1" x14ac:dyDescent="0.2">
      <c r="A92" s="10" t="s">
        <v>273</v>
      </c>
      <c r="B92" s="101"/>
      <c r="C92" s="75"/>
      <c r="D92" s="101"/>
      <c r="E92" s="101"/>
      <c r="F92" s="101"/>
      <c r="G92" s="111">
        <v>500</v>
      </c>
      <c r="H92" s="111"/>
      <c r="I92" s="111"/>
      <c r="J92" s="111"/>
      <c r="K92" s="132">
        <f t="shared" si="4"/>
        <v>500</v>
      </c>
      <c r="L92" s="196">
        <v>650</v>
      </c>
      <c r="M92" s="147"/>
      <c r="N92" s="147"/>
      <c r="O92" s="147">
        <v>0</v>
      </c>
      <c r="P92" s="147">
        <f t="shared" si="3"/>
        <v>650</v>
      </c>
      <c r="Q92" s="211"/>
      <c r="R92" s="166"/>
      <c r="S92" s="22"/>
      <c r="T92" s="22"/>
      <c r="U92" s="22"/>
      <c r="V92" s="22"/>
      <c r="W92" s="22"/>
      <c r="X92" s="22"/>
      <c r="Y92" s="137"/>
      <c r="Z92" s="186"/>
    </row>
    <row r="93" spans="1:27" s="3" customFormat="1" ht="18.75" customHeight="1" x14ac:dyDescent="0.2">
      <c r="A93" s="10" t="s">
        <v>234</v>
      </c>
      <c r="B93" s="97">
        <v>400</v>
      </c>
      <c r="C93" s="71"/>
      <c r="D93" s="109">
        <v>133.33000000000001</v>
      </c>
      <c r="E93" s="97"/>
      <c r="F93" s="97">
        <f>B93-D93</f>
        <v>266.66999999999996</v>
      </c>
      <c r="G93" s="111">
        <v>520</v>
      </c>
      <c r="H93" s="111"/>
      <c r="I93" s="111"/>
      <c r="J93" s="111"/>
      <c r="K93" s="132">
        <f t="shared" si="4"/>
        <v>520</v>
      </c>
      <c r="L93" s="196">
        <v>0</v>
      </c>
      <c r="M93" s="147"/>
      <c r="N93" s="147"/>
      <c r="O93" s="147"/>
      <c r="P93" s="147">
        <f t="shared" si="3"/>
        <v>0</v>
      </c>
      <c r="Q93" s="211"/>
      <c r="R93" s="166"/>
      <c r="S93" s="30"/>
      <c r="T93" s="30"/>
      <c r="U93" s="57"/>
      <c r="V93" s="57"/>
      <c r="W93" s="22"/>
      <c r="X93" s="22"/>
      <c r="Y93" s="137"/>
      <c r="Z93" s="186"/>
    </row>
    <row r="94" spans="1:27" s="3" customFormat="1" ht="14.25" x14ac:dyDescent="0.2">
      <c r="A94" s="10" t="s">
        <v>98</v>
      </c>
      <c r="B94" s="97">
        <v>3500</v>
      </c>
      <c r="C94" s="71"/>
      <c r="D94" s="97"/>
      <c r="E94" s="97">
        <v>2249.36</v>
      </c>
      <c r="F94" s="97">
        <f>B94-E94</f>
        <v>1250.6399999999999</v>
      </c>
      <c r="G94" s="111">
        <v>4500</v>
      </c>
      <c r="H94" s="111"/>
      <c r="I94" s="111"/>
      <c r="J94" s="111">
        <v>4409.8599999999997</v>
      </c>
      <c r="K94" s="132">
        <f t="shared" si="4"/>
        <v>90.140000000000327</v>
      </c>
      <c r="L94" s="196">
        <v>5850</v>
      </c>
      <c r="M94" s="147"/>
      <c r="N94" s="147"/>
      <c r="O94" s="147">
        <v>5781.26</v>
      </c>
      <c r="P94" s="147">
        <f t="shared" si="3"/>
        <v>68.739999999999782</v>
      </c>
      <c r="Q94" s="211">
        <v>7605</v>
      </c>
      <c r="R94" s="166">
        <v>9885</v>
      </c>
      <c r="S94" s="22" t="s">
        <v>266</v>
      </c>
      <c r="T94" s="30" t="s">
        <v>266</v>
      </c>
      <c r="U94" s="57" t="s">
        <v>266</v>
      </c>
      <c r="V94" s="57"/>
      <c r="W94" s="22" t="s">
        <v>266</v>
      </c>
      <c r="X94" s="22"/>
      <c r="Y94" s="137" t="s">
        <v>266</v>
      </c>
      <c r="Z94" s="186">
        <v>9000</v>
      </c>
      <c r="AA94" s="282"/>
    </row>
    <row r="95" spans="1:27" s="3" customFormat="1" ht="14.25" x14ac:dyDescent="0.2">
      <c r="A95" s="10" t="s">
        <v>168</v>
      </c>
      <c r="B95" s="97">
        <v>200</v>
      </c>
      <c r="C95" s="71"/>
      <c r="D95" s="97"/>
      <c r="E95" s="97"/>
      <c r="F95" s="97">
        <v>200</v>
      </c>
      <c r="G95" s="111">
        <v>200</v>
      </c>
      <c r="H95" s="111"/>
      <c r="I95" s="111">
        <v>66.67</v>
      </c>
      <c r="J95" s="111"/>
      <c r="K95" s="132">
        <f t="shared" si="4"/>
        <v>133.32999999999998</v>
      </c>
      <c r="L95" s="196">
        <v>0</v>
      </c>
      <c r="M95" s="147"/>
      <c r="N95" s="147"/>
      <c r="O95" s="147"/>
      <c r="P95" s="147">
        <f t="shared" si="3"/>
        <v>0</v>
      </c>
      <c r="Q95" s="211"/>
      <c r="R95" s="166"/>
      <c r="S95" s="22"/>
      <c r="T95" s="22"/>
      <c r="U95" s="22"/>
      <c r="V95" s="22"/>
      <c r="W95" s="22"/>
      <c r="X95" s="22"/>
      <c r="Y95" s="137"/>
      <c r="Z95" s="186"/>
    </row>
    <row r="96" spans="1:27" s="3" customFormat="1" ht="38.25" x14ac:dyDescent="0.2">
      <c r="A96" s="10" t="s">
        <v>357</v>
      </c>
      <c r="B96" s="97"/>
      <c r="C96" s="71"/>
      <c r="D96" s="97"/>
      <c r="E96" s="97"/>
      <c r="F96" s="97"/>
      <c r="G96" s="111"/>
      <c r="H96" s="111"/>
      <c r="I96" s="111"/>
      <c r="J96" s="111"/>
      <c r="K96" s="132"/>
      <c r="L96" s="196">
        <v>500</v>
      </c>
      <c r="M96" s="132"/>
      <c r="N96" s="147"/>
      <c r="O96" s="147">
        <v>500</v>
      </c>
      <c r="P96" s="147">
        <f t="shared" si="3"/>
        <v>0</v>
      </c>
      <c r="Q96" s="211">
        <v>1500</v>
      </c>
      <c r="R96" s="166">
        <v>2000</v>
      </c>
      <c r="S96" s="22" t="s">
        <v>266</v>
      </c>
      <c r="T96" s="22" t="s">
        <v>266</v>
      </c>
      <c r="U96" s="22" t="s">
        <v>266</v>
      </c>
      <c r="V96" s="22"/>
      <c r="W96" s="22" t="s">
        <v>266</v>
      </c>
      <c r="X96" s="22"/>
      <c r="Y96" s="137" t="s">
        <v>266</v>
      </c>
      <c r="Z96" s="186">
        <v>1500</v>
      </c>
    </row>
    <row r="97" spans="1:27" s="3" customFormat="1" ht="14.25" x14ac:dyDescent="0.2">
      <c r="A97" s="10" t="s">
        <v>344</v>
      </c>
      <c r="B97" s="97">
        <v>3000</v>
      </c>
      <c r="C97" s="71"/>
      <c r="D97" s="97"/>
      <c r="E97" s="97"/>
      <c r="F97" s="97">
        <v>3000</v>
      </c>
      <c r="G97" s="111">
        <v>2000</v>
      </c>
      <c r="H97" s="111"/>
      <c r="I97" s="111"/>
      <c r="J97" s="111">
        <v>1823.65</v>
      </c>
      <c r="K97" s="132">
        <f t="shared" si="4"/>
        <v>176.34999999999991</v>
      </c>
      <c r="L97" s="196">
        <v>1600</v>
      </c>
      <c r="M97" s="147"/>
      <c r="N97" s="147"/>
      <c r="O97" s="147">
        <v>460.4</v>
      </c>
      <c r="P97" s="147">
        <f t="shared" si="3"/>
        <v>1139.5999999999999</v>
      </c>
      <c r="Q97" s="211"/>
      <c r="R97" s="166"/>
      <c r="S97" s="57"/>
      <c r="T97" s="57"/>
      <c r="U97" s="57"/>
      <c r="V97" s="57"/>
      <c r="W97" s="22"/>
      <c r="X97" s="22"/>
      <c r="Y97" s="137"/>
      <c r="Z97" s="186"/>
    </row>
    <row r="98" spans="1:27" s="3" customFormat="1" ht="14.25" x14ac:dyDescent="0.2">
      <c r="A98" s="11" t="s">
        <v>29</v>
      </c>
      <c r="B98" s="97">
        <v>2000</v>
      </c>
      <c r="C98" s="71"/>
      <c r="D98" s="97"/>
      <c r="E98" s="97">
        <v>1163.3</v>
      </c>
      <c r="F98" s="97">
        <f>B98-E98</f>
        <v>836.7</v>
      </c>
      <c r="G98" s="111">
        <v>2000</v>
      </c>
      <c r="H98" s="111"/>
      <c r="I98" s="111"/>
      <c r="J98" s="111">
        <v>2000</v>
      </c>
      <c r="K98" s="132">
        <f t="shared" si="4"/>
        <v>0</v>
      </c>
      <c r="L98" s="196">
        <v>2600</v>
      </c>
      <c r="M98" s="147"/>
      <c r="N98" s="147"/>
      <c r="O98" s="147">
        <v>2573.5</v>
      </c>
      <c r="P98" s="147">
        <f t="shared" si="3"/>
        <v>26.5</v>
      </c>
      <c r="Q98" s="211">
        <v>3000</v>
      </c>
      <c r="R98" s="166"/>
      <c r="S98" s="57"/>
      <c r="T98" s="57"/>
      <c r="U98" s="57"/>
      <c r="V98" s="57"/>
      <c r="W98" s="22"/>
      <c r="X98" s="22"/>
      <c r="Y98" s="137"/>
      <c r="Z98" s="186"/>
    </row>
    <row r="99" spans="1:27" s="3" customFormat="1" ht="14.25" x14ac:dyDescent="0.2">
      <c r="A99" s="10" t="s">
        <v>257</v>
      </c>
      <c r="B99" s="97">
        <v>250</v>
      </c>
      <c r="C99" s="71"/>
      <c r="D99" s="109">
        <v>250</v>
      </c>
      <c r="E99" s="97"/>
      <c r="F99" s="97">
        <v>0</v>
      </c>
      <c r="G99" s="111"/>
      <c r="H99" s="111"/>
      <c r="I99" s="111"/>
      <c r="J99" s="111"/>
      <c r="K99" s="132">
        <f t="shared" si="4"/>
        <v>0</v>
      </c>
      <c r="L99" s="196">
        <v>0</v>
      </c>
      <c r="M99" s="147"/>
      <c r="N99" s="147"/>
      <c r="O99" s="147"/>
      <c r="P99" s="147">
        <f t="shared" si="3"/>
        <v>0</v>
      </c>
      <c r="Q99" s="211"/>
      <c r="R99" s="166"/>
      <c r="S99" s="57"/>
      <c r="T99" s="57"/>
      <c r="U99" s="57"/>
      <c r="V99" s="57"/>
      <c r="W99" s="22"/>
      <c r="X99" s="22"/>
      <c r="Y99" s="137"/>
      <c r="Z99" s="186"/>
    </row>
    <row r="100" spans="1:27" s="3" customFormat="1" ht="25.5" x14ac:dyDescent="0.2">
      <c r="A100" s="11" t="s">
        <v>30</v>
      </c>
      <c r="B100" s="97">
        <v>80</v>
      </c>
      <c r="C100" s="71"/>
      <c r="D100" s="109">
        <v>27</v>
      </c>
      <c r="E100" s="97">
        <v>53</v>
      </c>
      <c r="F100" s="97">
        <f>B100-D100-E100</f>
        <v>0</v>
      </c>
      <c r="G100" s="111"/>
      <c r="H100" s="111"/>
      <c r="I100" s="111"/>
      <c r="J100" s="111"/>
      <c r="K100" s="132">
        <f t="shared" si="4"/>
        <v>0</v>
      </c>
      <c r="L100" s="196">
        <v>0</v>
      </c>
      <c r="M100" s="147"/>
      <c r="N100" s="147"/>
      <c r="O100" s="147"/>
      <c r="P100" s="147">
        <f t="shared" si="3"/>
        <v>0</v>
      </c>
      <c r="Q100" s="211"/>
      <c r="R100" s="166">
        <v>500</v>
      </c>
      <c r="S100" s="22" t="s">
        <v>266</v>
      </c>
      <c r="T100" s="22" t="s">
        <v>266</v>
      </c>
      <c r="U100" s="22" t="s">
        <v>266</v>
      </c>
      <c r="V100" s="22"/>
      <c r="W100" s="22" t="s">
        <v>266</v>
      </c>
      <c r="X100" s="22"/>
      <c r="Y100" s="137" t="s">
        <v>266</v>
      </c>
      <c r="Z100" s="186">
        <v>500</v>
      </c>
    </row>
    <row r="101" spans="1:27" s="3" customFormat="1" ht="25.5" x14ac:dyDescent="0.2">
      <c r="A101" s="10" t="s">
        <v>288</v>
      </c>
      <c r="B101" s="97">
        <v>2800</v>
      </c>
      <c r="C101" s="71"/>
      <c r="D101" s="97"/>
      <c r="E101" s="97">
        <v>2800</v>
      </c>
      <c r="F101" s="97">
        <v>0</v>
      </c>
      <c r="G101" s="111">
        <v>2500</v>
      </c>
      <c r="H101" s="111"/>
      <c r="I101" s="111"/>
      <c r="J101" s="111">
        <v>1956.12</v>
      </c>
      <c r="K101" s="132">
        <f t="shared" si="4"/>
        <v>543.88000000000011</v>
      </c>
      <c r="L101" s="196">
        <v>2800</v>
      </c>
      <c r="M101" s="147"/>
      <c r="N101" s="147"/>
      <c r="O101" s="147">
        <v>2626.16</v>
      </c>
      <c r="P101" s="147">
        <f t="shared" si="3"/>
        <v>173.84000000000015</v>
      </c>
      <c r="Q101" s="211">
        <v>2800</v>
      </c>
      <c r="R101" s="166">
        <v>5000</v>
      </c>
      <c r="S101" s="30" t="s">
        <v>266</v>
      </c>
      <c r="T101" s="22" t="s">
        <v>266</v>
      </c>
      <c r="U101" s="22" t="s">
        <v>266</v>
      </c>
      <c r="V101" s="22"/>
      <c r="W101" s="22" t="s">
        <v>266</v>
      </c>
      <c r="X101" s="22"/>
      <c r="Y101" s="137" t="s">
        <v>266</v>
      </c>
      <c r="Z101" s="186">
        <v>3200</v>
      </c>
    </row>
    <row r="102" spans="1:27" s="3" customFormat="1" ht="25.5" x14ac:dyDescent="0.2">
      <c r="A102" s="11" t="s">
        <v>190</v>
      </c>
      <c r="B102" s="97">
        <v>280</v>
      </c>
      <c r="C102" s="71"/>
      <c r="D102" s="109">
        <v>280</v>
      </c>
      <c r="E102" s="97"/>
      <c r="F102" s="97">
        <v>0</v>
      </c>
      <c r="G102" s="111"/>
      <c r="H102" s="111"/>
      <c r="I102" s="111"/>
      <c r="J102" s="111"/>
      <c r="K102" s="132">
        <f t="shared" si="4"/>
        <v>0</v>
      </c>
      <c r="L102" s="196">
        <v>0</v>
      </c>
      <c r="M102" s="147"/>
      <c r="N102" s="147"/>
      <c r="O102" s="147"/>
      <c r="P102" s="147">
        <f t="shared" si="3"/>
        <v>0</v>
      </c>
      <c r="Q102" s="211">
        <v>100</v>
      </c>
      <c r="R102" s="166"/>
      <c r="S102" s="30"/>
      <c r="T102" s="30"/>
      <c r="U102" s="57"/>
      <c r="V102" s="57"/>
      <c r="W102" s="22"/>
      <c r="X102" s="22"/>
      <c r="Y102" s="137"/>
      <c r="Z102" s="186"/>
    </row>
    <row r="103" spans="1:27" s="3" customFormat="1" ht="25.5" x14ac:dyDescent="0.2">
      <c r="A103" s="11" t="s">
        <v>31</v>
      </c>
      <c r="B103" s="97">
        <v>1200</v>
      </c>
      <c r="C103" s="71"/>
      <c r="D103" s="97"/>
      <c r="E103" s="97">
        <v>1198.92</v>
      </c>
      <c r="F103" s="97">
        <f>B103-E103</f>
        <v>1.0799999999999272</v>
      </c>
      <c r="G103" s="111">
        <v>1200</v>
      </c>
      <c r="H103" s="111"/>
      <c r="I103" s="111"/>
      <c r="J103" s="111">
        <v>1200</v>
      </c>
      <c r="K103" s="132">
        <f t="shared" si="4"/>
        <v>0</v>
      </c>
      <c r="L103" s="196">
        <v>1500</v>
      </c>
      <c r="M103" s="147"/>
      <c r="N103" s="147"/>
      <c r="O103" s="147">
        <v>1426.54</v>
      </c>
      <c r="P103" s="147">
        <f t="shared" si="3"/>
        <v>73.460000000000036</v>
      </c>
      <c r="Q103" s="211">
        <v>1950</v>
      </c>
      <c r="R103" s="166">
        <v>2535</v>
      </c>
      <c r="S103" s="57" t="s">
        <v>266</v>
      </c>
      <c r="T103" s="57" t="s">
        <v>266</v>
      </c>
      <c r="U103" s="57" t="s">
        <v>266</v>
      </c>
      <c r="V103" s="57"/>
      <c r="W103" s="22" t="s">
        <v>266</v>
      </c>
      <c r="X103" s="22"/>
      <c r="Y103" s="137" t="s">
        <v>266</v>
      </c>
      <c r="Z103" s="186">
        <v>2200</v>
      </c>
    </row>
    <row r="104" spans="1:27" s="3" customFormat="1" ht="14.25" x14ac:dyDescent="0.2">
      <c r="A104" s="10" t="s">
        <v>390</v>
      </c>
      <c r="B104" s="97"/>
      <c r="C104" s="71"/>
      <c r="D104" s="97"/>
      <c r="E104" s="97"/>
      <c r="F104" s="97"/>
      <c r="G104" s="111"/>
      <c r="H104" s="111"/>
      <c r="I104" s="111"/>
      <c r="J104" s="111"/>
      <c r="K104" s="132"/>
      <c r="L104" s="196"/>
      <c r="M104" s="147"/>
      <c r="N104" s="147"/>
      <c r="O104" s="147"/>
      <c r="P104" s="147"/>
      <c r="Q104" s="211"/>
      <c r="R104" s="166">
        <v>2100</v>
      </c>
      <c r="S104" s="57" t="s">
        <v>266</v>
      </c>
      <c r="T104" s="57" t="s">
        <v>266</v>
      </c>
      <c r="U104" s="57" t="s">
        <v>266</v>
      </c>
      <c r="V104" s="57"/>
      <c r="W104" s="22" t="s">
        <v>266</v>
      </c>
      <c r="X104" s="22" t="s">
        <v>227</v>
      </c>
      <c r="Y104" s="137" t="s">
        <v>266</v>
      </c>
      <c r="Z104" s="186">
        <v>500</v>
      </c>
    </row>
    <row r="105" spans="1:27" s="3" customFormat="1" ht="12" customHeight="1" x14ac:dyDescent="0.2">
      <c r="A105" s="11" t="s">
        <v>32</v>
      </c>
      <c r="B105" s="97">
        <v>8500</v>
      </c>
      <c r="C105" s="71"/>
      <c r="D105" s="97"/>
      <c r="E105" s="97">
        <v>8498.6</v>
      </c>
      <c r="F105" s="97">
        <f>B105-E105</f>
        <v>1.3999999999996362</v>
      </c>
      <c r="G105" s="111">
        <v>9000</v>
      </c>
      <c r="H105" s="111">
        <v>2250</v>
      </c>
      <c r="I105" s="111"/>
      <c r="J105" s="111">
        <v>11250</v>
      </c>
      <c r="K105" s="132">
        <f t="shared" si="4"/>
        <v>0</v>
      </c>
      <c r="L105" s="196">
        <v>9500</v>
      </c>
      <c r="M105" s="147">
        <v>1000</v>
      </c>
      <c r="N105" s="147"/>
      <c r="O105" s="147">
        <v>10500</v>
      </c>
      <c r="P105" s="147">
        <f t="shared" si="3"/>
        <v>0</v>
      </c>
      <c r="Q105" s="211">
        <v>12000</v>
      </c>
      <c r="R105" s="166">
        <v>14000</v>
      </c>
      <c r="S105" s="30" t="s">
        <v>266</v>
      </c>
      <c r="T105" s="30" t="s">
        <v>266</v>
      </c>
      <c r="U105" s="57" t="s">
        <v>266</v>
      </c>
      <c r="V105" s="57"/>
      <c r="W105" s="22" t="s">
        <v>266</v>
      </c>
      <c r="X105" s="22"/>
      <c r="Y105" s="137" t="s">
        <v>266</v>
      </c>
      <c r="Z105" s="186">
        <v>14000</v>
      </c>
    </row>
    <row r="106" spans="1:27" s="3" customFormat="1" ht="14.25" x14ac:dyDescent="0.2">
      <c r="A106" s="11" t="s">
        <v>198</v>
      </c>
      <c r="B106" s="97"/>
      <c r="C106" s="71"/>
      <c r="D106" s="97"/>
      <c r="E106" s="97"/>
      <c r="F106" s="97"/>
      <c r="G106" s="111"/>
      <c r="H106" s="111"/>
      <c r="I106" s="111"/>
      <c r="J106" s="111"/>
      <c r="K106" s="132">
        <f t="shared" si="4"/>
        <v>0</v>
      </c>
      <c r="L106" s="196"/>
      <c r="M106" s="147"/>
      <c r="N106" s="147"/>
      <c r="O106" s="147"/>
      <c r="P106" s="147">
        <f t="shared" si="3"/>
        <v>0</v>
      </c>
      <c r="Q106" s="211"/>
      <c r="R106" s="166"/>
      <c r="S106" s="22"/>
      <c r="T106" s="22"/>
      <c r="U106" s="22"/>
      <c r="V106" s="22"/>
      <c r="W106" s="22"/>
      <c r="X106" s="22"/>
      <c r="Y106" s="137"/>
      <c r="Z106" s="186"/>
    </row>
    <row r="107" spans="1:27" s="63" customFormat="1" ht="14.25" x14ac:dyDescent="0.2">
      <c r="A107" s="62" t="s">
        <v>355</v>
      </c>
      <c r="B107" s="100"/>
      <c r="C107" s="73"/>
      <c r="D107" s="100"/>
      <c r="E107" s="100"/>
      <c r="F107" s="100"/>
      <c r="G107" s="113"/>
      <c r="H107" s="113"/>
      <c r="I107" s="113"/>
      <c r="J107" s="113"/>
      <c r="K107" s="226"/>
      <c r="L107" s="227"/>
      <c r="M107" s="228"/>
      <c r="N107" s="228"/>
      <c r="O107" s="228"/>
      <c r="P107" s="228">
        <f t="shared" si="3"/>
        <v>0</v>
      </c>
      <c r="Q107" s="212"/>
      <c r="R107" s="167">
        <v>780</v>
      </c>
      <c r="S107" s="229" t="s">
        <v>266</v>
      </c>
      <c r="T107" s="229" t="s">
        <v>266</v>
      </c>
      <c r="U107" s="229" t="s">
        <v>266</v>
      </c>
      <c r="V107" s="229"/>
      <c r="W107" s="229" t="s">
        <v>266</v>
      </c>
      <c r="X107" s="229"/>
      <c r="Y107" s="230" t="s">
        <v>266</v>
      </c>
      <c r="Z107" s="231">
        <v>500</v>
      </c>
    </row>
    <row r="108" spans="1:27" s="3" customFormat="1" ht="14.25" x14ac:dyDescent="0.2">
      <c r="A108" s="10" t="s">
        <v>305</v>
      </c>
      <c r="B108" s="97"/>
      <c r="C108" s="71"/>
      <c r="D108" s="97"/>
      <c r="E108" s="97"/>
      <c r="F108" s="97"/>
      <c r="G108" s="111"/>
      <c r="H108" s="111"/>
      <c r="I108" s="111"/>
      <c r="J108" s="111"/>
      <c r="K108" s="132">
        <f t="shared" si="4"/>
        <v>0</v>
      </c>
      <c r="L108" s="196">
        <v>0</v>
      </c>
      <c r="M108" s="147"/>
      <c r="N108" s="147"/>
      <c r="O108" s="147"/>
      <c r="P108" s="147">
        <f t="shared" si="3"/>
        <v>0</v>
      </c>
      <c r="Q108" s="211"/>
      <c r="R108" s="166"/>
      <c r="S108" s="22"/>
      <c r="T108" s="22"/>
      <c r="U108" s="22"/>
      <c r="V108" s="22"/>
      <c r="W108" s="22"/>
      <c r="X108" s="22"/>
      <c r="Y108" s="137"/>
      <c r="Z108" s="186"/>
    </row>
    <row r="109" spans="1:27" s="3" customFormat="1" ht="14.25" x14ac:dyDescent="0.2">
      <c r="A109" s="11" t="s">
        <v>33</v>
      </c>
      <c r="B109" s="97">
        <v>240</v>
      </c>
      <c r="C109" s="71"/>
      <c r="D109" s="97"/>
      <c r="E109" s="97"/>
      <c r="F109" s="97">
        <v>240</v>
      </c>
      <c r="G109" s="111"/>
      <c r="H109" s="111"/>
      <c r="I109" s="111"/>
      <c r="J109" s="111"/>
      <c r="K109" s="132">
        <f t="shared" si="4"/>
        <v>0</v>
      </c>
      <c r="L109" s="196">
        <v>0</v>
      </c>
      <c r="M109" s="147"/>
      <c r="N109" s="147"/>
      <c r="O109" s="147"/>
      <c r="P109" s="147">
        <f t="shared" si="3"/>
        <v>0</v>
      </c>
      <c r="Q109" s="211"/>
      <c r="R109" s="166"/>
      <c r="S109" s="22"/>
      <c r="T109" s="22"/>
      <c r="U109" s="22"/>
      <c r="V109" s="22"/>
      <c r="W109" s="22"/>
      <c r="X109" s="22"/>
      <c r="Y109" s="137"/>
      <c r="Z109" s="186"/>
    </row>
    <row r="110" spans="1:27" s="3" customFormat="1" ht="14.25" x14ac:dyDescent="0.2">
      <c r="A110" s="11" t="s">
        <v>176</v>
      </c>
      <c r="B110" s="97"/>
      <c r="C110" s="71"/>
      <c r="D110" s="97"/>
      <c r="E110" s="97"/>
      <c r="F110" s="97"/>
      <c r="G110" s="111"/>
      <c r="H110" s="111"/>
      <c r="I110" s="111"/>
      <c r="J110" s="111"/>
      <c r="K110" s="132">
        <f t="shared" si="4"/>
        <v>0</v>
      </c>
      <c r="L110" s="196">
        <v>0</v>
      </c>
      <c r="M110" s="147"/>
      <c r="N110" s="147"/>
      <c r="O110" s="147"/>
      <c r="P110" s="147">
        <f t="shared" si="3"/>
        <v>0</v>
      </c>
      <c r="Q110" s="211"/>
      <c r="R110" s="166"/>
      <c r="S110" s="22"/>
      <c r="T110" s="22"/>
      <c r="U110" s="22"/>
      <c r="V110" s="22"/>
      <c r="W110" s="22"/>
      <c r="X110" s="22"/>
      <c r="Y110" s="137"/>
      <c r="Z110" s="186"/>
    </row>
    <row r="111" spans="1:27" s="3" customFormat="1" ht="25.5" x14ac:dyDescent="0.2">
      <c r="A111" s="11" t="s">
        <v>150</v>
      </c>
      <c r="B111" s="97">
        <v>1750</v>
      </c>
      <c r="C111" s="71"/>
      <c r="D111" s="97"/>
      <c r="E111" s="97">
        <v>1092.46</v>
      </c>
      <c r="F111" s="97">
        <f>B111-E111</f>
        <v>657.54</v>
      </c>
      <c r="G111" s="111">
        <v>2000</v>
      </c>
      <c r="H111" s="111"/>
      <c r="I111" s="111"/>
      <c r="J111" s="111">
        <v>1228.1600000000001</v>
      </c>
      <c r="K111" s="132">
        <f t="shared" si="4"/>
        <v>771.83999999999992</v>
      </c>
      <c r="L111" s="196">
        <v>2275</v>
      </c>
      <c r="M111" s="147"/>
      <c r="N111" s="147"/>
      <c r="O111" s="147">
        <v>751.72</v>
      </c>
      <c r="P111" s="147">
        <f t="shared" si="3"/>
        <v>1523.28</v>
      </c>
      <c r="Q111" s="211">
        <v>1500</v>
      </c>
      <c r="R111" s="166">
        <v>2000</v>
      </c>
      <c r="S111" s="22" t="s">
        <v>266</v>
      </c>
      <c r="T111" s="22" t="s">
        <v>266</v>
      </c>
      <c r="U111" s="22" t="s">
        <v>266</v>
      </c>
      <c r="V111" s="22"/>
      <c r="W111" s="22" t="s">
        <v>266</v>
      </c>
      <c r="X111" s="22"/>
      <c r="Y111" s="137" t="s">
        <v>266</v>
      </c>
      <c r="Z111" s="186">
        <v>1200</v>
      </c>
    </row>
    <row r="112" spans="1:27" s="3" customFormat="1" ht="14.25" x14ac:dyDescent="0.2">
      <c r="A112" s="11" t="s">
        <v>34</v>
      </c>
      <c r="B112" s="97">
        <v>6000</v>
      </c>
      <c r="C112" s="71"/>
      <c r="D112" s="97"/>
      <c r="E112" s="97"/>
      <c r="F112" s="97">
        <v>6000</v>
      </c>
      <c r="G112" s="111">
        <v>4800</v>
      </c>
      <c r="H112" s="111">
        <v>1200</v>
      </c>
      <c r="I112" s="111"/>
      <c r="J112" s="111">
        <v>5673.52</v>
      </c>
      <c r="K112" s="132">
        <f t="shared" si="4"/>
        <v>326.47999999999956</v>
      </c>
      <c r="L112" s="196">
        <v>4800</v>
      </c>
      <c r="M112" s="147"/>
      <c r="N112" s="147"/>
      <c r="O112" s="147">
        <v>2731.69</v>
      </c>
      <c r="P112" s="147">
        <f t="shared" si="3"/>
        <v>2068.31</v>
      </c>
      <c r="Q112" s="211">
        <v>4800</v>
      </c>
      <c r="R112" s="166">
        <v>4800</v>
      </c>
      <c r="S112" s="22" t="s">
        <v>266</v>
      </c>
      <c r="T112" s="22" t="s">
        <v>266</v>
      </c>
      <c r="U112" s="22" t="s">
        <v>266</v>
      </c>
      <c r="V112" s="86"/>
      <c r="W112" s="22" t="s">
        <v>266</v>
      </c>
      <c r="X112" s="22"/>
      <c r="Y112" s="137" t="s">
        <v>266</v>
      </c>
      <c r="Z112" s="186">
        <v>3000</v>
      </c>
      <c r="AA112" s="282"/>
    </row>
    <row r="113" spans="1:27" s="3" customFormat="1" ht="14.25" x14ac:dyDescent="0.2">
      <c r="A113" s="11" t="s">
        <v>180</v>
      </c>
      <c r="B113" s="97">
        <v>0</v>
      </c>
      <c r="C113" s="71"/>
      <c r="D113" s="97"/>
      <c r="E113" s="97"/>
      <c r="F113" s="97"/>
      <c r="G113" s="111"/>
      <c r="H113" s="111"/>
      <c r="I113" s="111"/>
      <c r="J113" s="111"/>
      <c r="K113" s="132">
        <f t="shared" si="4"/>
        <v>0</v>
      </c>
      <c r="L113" s="196">
        <v>0</v>
      </c>
      <c r="M113" s="147"/>
      <c r="N113" s="147"/>
      <c r="O113" s="147"/>
      <c r="P113" s="147">
        <f t="shared" si="3"/>
        <v>0</v>
      </c>
      <c r="Q113" s="211"/>
      <c r="R113" s="166"/>
      <c r="S113" s="22"/>
      <c r="T113" s="22"/>
      <c r="U113" s="22"/>
      <c r="V113" s="22"/>
      <c r="W113" s="22"/>
      <c r="X113" s="22"/>
      <c r="Y113" s="137"/>
      <c r="Z113" s="186"/>
    </row>
    <row r="114" spans="1:27" s="3" customFormat="1" ht="25.5" x14ac:dyDescent="0.2">
      <c r="A114" s="11" t="s">
        <v>169</v>
      </c>
      <c r="B114" s="97">
        <v>500</v>
      </c>
      <c r="C114" s="71"/>
      <c r="D114" s="97"/>
      <c r="E114" s="97">
        <v>600</v>
      </c>
      <c r="F114" s="97">
        <v>0</v>
      </c>
      <c r="G114" s="111">
        <v>750</v>
      </c>
      <c r="H114" s="111"/>
      <c r="I114" s="111"/>
      <c r="J114" s="111">
        <v>750</v>
      </c>
      <c r="K114" s="132">
        <f t="shared" si="4"/>
        <v>0</v>
      </c>
      <c r="L114" s="196">
        <v>1100</v>
      </c>
      <c r="M114" s="147"/>
      <c r="N114" s="147"/>
      <c r="O114" s="147">
        <v>1100</v>
      </c>
      <c r="P114" s="147">
        <f t="shared" si="3"/>
        <v>0</v>
      </c>
      <c r="Q114" s="211">
        <v>1430</v>
      </c>
      <c r="R114" s="166">
        <v>3164.2</v>
      </c>
      <c r="S114" s="57" t="s">
        <v>266</v>
      </c>
      <c r="T114" s="22" t="s">
        <v>266</v>
      </c>
      <c r="U114" s="22" t="s">
        <v>266</v>
      </c>
      <c r="V114" s="22"/>
      <c r="W114" s="22" t="s">
        <v>266</v>
      </c>
      <c r="X114" s="22"/>
      <c r="Y114" s="137" t="s">
        <v>266</v>
      </c>
      <c r="Z114" s="186">
        <v>1650</v>
      </c>
      <c r="AA114" s="282"/>
    </row>
    <row r="115" spans="1:27" s="3" customFormat="1" ht="14.25" x14ac:dyDescent="0.2">
      <c r="A115" s="10" t="s">
        <v>205</v>
      </c>
      <c r="B115" s="97">
        <v>260</v>
      </c>
      <c r="C115" s="71"/>
      <c r="D115" s="97"/>
      <c r="E115" s="97"/>
      <c r="F115" s="97">
        <v>0</v>
      </c>
      <c r="G115" s="111">
        <v>400</v>
      </c>
      <c r="H115" s="111"/>
      <c r="I115" s="111"/>
      <c r="J115" s="111">
        <v>400</v>
      </c>
      <c r="K115" s="132">
        <f t="shared" si="4"/>
        <v>0</v>
      </c>
      <c r="L115" s="196">
        <v>400</v>
      </c>
      <c r="M115" s="147"/>
      <c r="N115" s="147"/>
      <c r="O115" s="147"/>
      <c r="P115" s="147">
        <f t="shared" si="3"/>
        <v>400</v>
      </c>
      <c r="Q115" s="211">
        <v>500</v>
      </c>
      <c r="R115" s="166">
        <v>650</v>
      </c>
      <c r="S115" s="57" t="s">
        <v>266</v>
      </c>
      <c r="T115" s="22" t="s">
        <v>266</v>
      </c>
      <c r="U115" s="22" t="s">
        <v>266</v>
      </c>
      <c r="V115" s="22"/>
      <c r="W115" s="22" t="s">
        <v>266</v>
      </c>
      <c r="X115" s="22"/>
      <c r="Y115" s="137" t="s">
        <v>266</v>
      </c>
      <c r="Z115" s="186">
        <v>500</v>
      </c>
    </row>
    <row r="116" spans="1:27" s="3" customFormat="1" ht="29.25" customHeight="1" x14ac:dyDescent="0.2">
      <c r="A116" s="10" t="s">
        <v>258</v>
      </c>
      <c r="B116" s="97">
        <v>260</v>
      </c>
      <c r="C116" s="71"/>
      <c r="D116" s="97"/>
      <c r="E116" s="97"/>
      <c r="F116" s="97">
        <v>260</v>
      </c>
      <c r="G116" s="111">
        <v>150</v>
      </c>
      <c r="H116" s="111"/>
      <c r="I116" s="111">
        <v>150</v>
      </c>
      <c r="J116" s="111"/>
      <c r="K116" s="132">
        <f t="shared" si="4"/>
        <v>0</v>
      </c>
      <c r="L116" s="196">
        <v>0</v>
      </c>
      <c r="M116" s="147"/>
      <c r="N116" s="147"/>
      <c r="O116" s="147"/>
      <c r="P116" s="147">
        <f t="shared" si="3"/>
        <v>0</v>
      </c>
      <c r="Q116" s="211"/>
      <c r="R116" s="166"/>
      <c r="S116" s="30"/>
      <c r="T116" s="22"/>
      <c r="U116" s="22"/>
      <c r="V116" s="22"/>
      <c r="W116" s="22"/>
      <c r="X116" s="22"/>
      <c r="Y116" s="137"/>
      <c r="Z116" s="186"/>
    </row>
    <row r="117" spans="1:27" s="3" customFormat="1" ht="14.25" x14ac:dyDescent="0.2">
      <c r="A117" s="11" t="s">
        <v>35</v>
      </c>
      <c r="B117" s="97">
        <v>15000</v>
      </c>
      <c r="C117" s="71"/>
      <c r="D117" s="97"/>
      <c r="E117" s="97">
        <v>14917.05</v>
      </c>
      <c r="F117" s="97">
        <f>B117-E117</f>
        <v>82.950000000000728</v>
      </c>
      <c r="G117" s="111">
        <v>15000</v>
      </c>
      <c r="H117" s="111"/>
      <c r="I117" s="111"/>
      <c r="J117" s="111">
        <v>15000</v>
      </c>
      <c r="K117" s="132">
        <f t="shared" si="4"/>
        <v>0</v>
      </c>
      <c r="L117" s="196">
        <v>15000</v>
      </c>
      <c r="M117" s="147"/>
      <c r="N117" s="147"/>
      <c r="O117" s="147">
        <v>15000</v>
      </c>
      <c r="P117" s="147">
        <f t="shared" si="3"/>
        <v>0</v>
      </c>
      <c r="Q117" s="211">
        <v>15000</v>
      </c>
      <c r="R117" s="166">
        <v>15000</v>
      </c>
      <c r="S117" s="30" t="s">
        <v>266</v>
      </c>
      <c r="T117" s="30" t="s">
        <v>266</v>
      </c>
      <c r="U117" s="57" t="s">
        <v>266</v>
      </c>
      <c r="V117" s="57"/>
      <c r="W117" s="22" t="s">
        <v>266</v>
      </c>
      <c r="X117" s="22"/>
      <c r="Y117" s="137" t="s">
        <v>266</v>
      </c>
      <c r="Z117" s="186">
        <v>15000</v>
      </c>
    </row>
    <row r="118" spans="1:27" s="3" customFormat="1" ht="18" customHeight="1" x14ac:dyDescent="0.2">
      <c r="A118" s="10" t="s">
        <v>272</v>
      </c>
      <c r="B118" s="101"/>
      <c r="C118" s="75"/>
      <c r="D118" s="101"/>
      <c r="E118" s="101"/>
      <c r="F118" s="101"/>
      <c r="G118" s="111">
        <v>300</v>
      </c>
      <c r="H118" s="111">
        <v>75.84</v>
      </c>
      <c r="I118" s="111"/>
      <c r="J118" s="111">
        <v>375.84</v>
      </c>
      <c r="K118" s="132">
        <f t="shared" si="4"/>
        <v>0</v>
      </c>
      <c r="L118" s="196">
        <v>390</v>
      </c>
      <c r="M118" s="147"/>
      <c r="N118" s="147"/>
      <c r="O118" s="147">
        <v>402.34</v>
      </c>
      <c r="P118" s="147">
        <f t="shared" si="3"/>
        <v>-12.339999999999975</v>
      </c>
      <c r="Q118" s="211">
        <v>390</v>
      </c>
      <c r="R118" s="166">
        <v>507</v>
      </c>
      <c r="S118" s="30" t="s">
        <v>266</v>
      </c>
      <c r="T118" s="30" t="s">
        <v>266</v>
      </c>
      <c r="U118" s="57" t="s">
        <v>266</v>
      </c>
      <c r="V118" s="57"/>
      <c r="W118" s="22" t="s">
        <v>266</v>
      </c>
      <c r="X118" s="22"/>
      <c r="Y118" s="137" t="s">
        <v>266</v>
      </c>
      <c r="Z118" s="186">
        <v>500</v>
      </c>
    </row>
    <row r="119" spans="1:27" s="3" customFormat="1" ht="12" customHeight="1" x14ac:dyDescent="0.2">
      <c r="A119" s="11" t="s">
        <v>193</v>
      </c>
      <c r="B119" s="97">
        <v>500</v>
      </c>
      <c r="C119" s="71"/>
      <c r="D119" s="97"/>
      <c r="E119" s="97">
        <v>499.1</v>
      </c>
      <c r="F119" s="97">
        <f>B119-E119</f>
        <v>0.89999999999997726</v>
      </c>
      <c r="G119" s="111">
        <v>650</v>
      </c>
      <c r="H119" s="111"/>
      <c r="I119" s="111"/>
      <c r="J119" s="111">
        <v>604.5</v>
      </c>
      <c r="K119" s="132">
        <f t="shared" si="4"/>
        <v>45.5</v>
      </c>
      <c r="L119" s="196">
        <v>845</v>
      </c>
      <c r="M119" s="147"/>
      <c r="N119" s="147"/>
      <c r="O119" s="147">
        <v>0</v>
      </c>
      <c r="P119" s="147">
        <f t="shared" si="3"/>
        <v>845</v>
      </c>
      <c r="Q119" s="211"/>
      <c r="R119" s="166"/>
      <c r="S119" s="30"/>
      <c r="T119" s="30"/>
      <c r="U119" s="57"/>
      <c r="V119" s="57"/>
      <c r="W119" s="22"/>
      <c r="X119" s="22"/>
      <c r="Y119" s="137"/>
      <c r="Z119" s="186"/>
    </row>
    <row r="120" spans="1:27" s="3" customFormat="1" ht="14.25" x14ac:dyDescent="0.2">
      <c r="A120" s="11" t="s">
        <v>36</v>
      </c>
      <c r="B120" s="97"/>
      <c r="C120" s="71"/>
      <c r="D120" s="97"/>
      <c r="E120" s="97"/>
      <c r="F120" s="97"/>
      <c r="G120" s="111"/>
      <c r="H120" s="111"/>
      <c r="I120" s="111"/>
      <c r="J120" s="111"/>
      <c r="K120" s="132">
        <f t="shared" si="4"/>
        <v>0</v>
      </c>
      <c r="L120" s="196">
        <v>0</v>
      </c>
      <c r="M120" s="147"/>
      <c r="N120" s="147"/>
      <c r="O120" s="147"/>
      <c r="P120" s="147">
        <f t="shared" si="3"/>
        <v>0</v>
      </c>
      <c r="Q120" s="211"/>
      <c r="R120" s="166"/>
      <c r="S120" s="22"/>
      <c r="T120" s="22"/>
      <c r="U120" s="22"/>
      <c r="V120" s="22"/>
      <c r="W120" s="22"/>
      <c r="X120" s="22"/>
      <c r="Y120" s="137"/>
      <c r="Z120" s="186"/>
    </row>
    <row r="121" spans="1:27" s="3" customFormat="1" ht="14.25" x14ac:dyDescent="0.2">
      <c r="A121" s="11" t="s">
        <v>174</v>
      </c>
      <c r="B121" s="97">
        <v>400</v>
      </c>
      <c r="C121" s="71"/>
      <c r="D121" s="97"/>
      <c r="E121" s="97"/>
      <c r="F121" s="97">
        <f>B121</f>
        <v>400</v>
      </c>
      <c r="G121" s="111"/>
      <c r="H121" s="111"/>
      <c r="I121" s="111"/>
      <c r="J121" s="111"/>
      <c r="K121" s="132">
        <f t="shared" si="4"/>
        <v>0</v>
      </c>
      <c r="L121" s="196">
        <v>0</v>
      </c>
      <c r="M121" s="147"/>
      <c r="N121" s="147"/>
      <c r="O121" s="147"/>
      <c r="P121" s="147">
        <f t="shared" si="3"/>
        <v>0</v>
      </c>
      <c r="Q121" s="211"/>
      <c r="R121" s="166"/>
      <c r="S121" s="30"/>
      <c r="T121" s="22"/>
      <c r="U121" s="22"/>
      <c r="V121" s="22"/>
      <c r="W121" s="22"/>
      <c r="X121" s="22"/>
      <c r="Y121" s="137"/>
      <c r="Z121" s="186"/>
    </row>
    <row r="122" spans="1:27" s="3" customFormat="1" ht="14.25" x14ac:dyDescent="0.2">
      <c r="A122" s="10" t="s">
        <v>314</v>
      </c>
      <c r="B122" s="97"/>
      <c r="C122" s="71"/>
      <c r="D122" s="97"/>
      <c r="E122" s="97"/>
      <c r="F122" s="97"/>
      <c r="G122" s="111"/>
      <c r="H122" s="111"/>
      <c r="I122" s="111"/>
      <c r="J122" s="111"/>
      <c r="K122" s="132"/>
      <c r="L122" s="196"/>
      <c r="M122" s="147"/>
      <c r="N122" s="147"/>
      <c r="O122" s="147"/>
      <c r="P122" s="147">
        <f t="shared" si="3"/>
        <v>0</v>
      </c>
      <c r="Q122" s="211"/>
      <c r="R122" s="166"/>
      <c r="S122" s="30"/>
      <c r="T122" s="22"/>
      <c r="U122" s="22"/>
      <c r="V122" s="22"/>
      <c r="W122" s="22"/>
      <c r="X122" s="22"/>
      <c r="Y122" s="137"/>
      <c r="Z122" s="186"/>
    </row>
    <row r="123" spans="1:27" s="3" customFormat="1" ht="14.25" x14ac:dyDescent="0.2">
      <c r="A123" s="11" t="s">
        <v>214</v>
      </c>
      <c r="B123" s="97"/>
      <c r="C123" s="71"/>
      <c r="D123" s="97"/>
      <c r="E123" s="97"/>
      <c r="F123" s="97"/>
      <c r="G123" s="111"/>
      <c r="H123" s="111"/>
      <c r="I123" s="111"/>
      <c r="J123" s="111"/>
      <c r="K123" s="132">
        <f t="shared" si="4"/>
        <v>0</v>
      </c>
      <c r="L123" s="196">
        <v>0</v>
      </c>
      <c r="M123" s="147"/>
      <c r="N123" s="147"/>
      <c r="O123" s="147"/>
      <c r="P123" s="147">
        <f t="shared" si="3"/>
        <v>0</v>
      </c>
      <c r="Q123" s="211"/>
      <c r="R123" s="166"/>
      <c r="S123" s="22"/>
      <c r="T123" s="22"/>
      <c r="U123" s="22"/>
      <c r="V123" s="22"/>
      <c r="W123" s="22"/>
      <c r="X123" s="22"/>
      <c r="Y123" s="137"/>
      <c r="Z123" s="186"/>
    </row>
    <row r="124" spans="1:27" s="3" customFormat="1" ht="14.25" x14ac:dyDescent="0.2">
      <c r="A124" s="11" t="s">
        <v>37</v>
      </c>
      <c r="B124" s="97">
        <v>3000</v>
      </c>
      <c r="C124" s="71"/>
      <c r="D124" s="97"/>
      <c r="E124" s="97">
        <v>3000</v>
      </c>
      <c r="F124" s="97">
        <v>0</v>
      </c>
      <c r="G124" s="111">
        <v>3000</v>
      </c>
      <c r="H124" s="111"/>
      <c r="I124" s="111"/>
      <c r="J124" s="111">
        <v>270</v>
      </c>
      <c r="K124" s="132">
        <f t="shared" si="4"/>
        <v>2730</v>
      </c>
      <c r="L124" s="196">
        <v>3000</v>
      </c>
      <c r="M124" s="147"/>
      <c r="N124" s="147"/>
      <c r="O124" s="147">
        <v>3000</v>
      </c>
      <c r="P124" s="147">
        <f t="shared" si="3"/>
        <v>0</v>
      </c>
      <c r="Q124" s="211">
        <v>3000</v>
      </c>
      <c r="R124" s="166">
        <v>3000</v>
      </c>
      <c r="S124" s="30" t="s">
        <v>266</v>
      </c>
      <c r="T124" s="30" t="s">
        <v>266</v>
      </c>
      <c r="U124" s="57" t="s">
        <v>266</v>
      </c>
      <c r="V124" s="57"/>
      <c r="W124" s="22" t="s">
        <v>266</v>
      </c>
      <c r="X124" s="22"/>
      <c r="Y124" s="137" t="s">
        <v>266</v>
      </c>
      <c r="Z124" s="186">
        <v>3000</v>
      </c>
    </row>
    <row r="125" spans="1:27" s="3" customFormat="1" ht="14.25" x14ac:dyDescent="0.2">
      <c r="A125" s="11" t="s">
        <v>38</v>
      </c>
      <c r="B125" s="97">
        <v>15000</v>
      </c>
      <c r="C125" s="71">
        <v>3750</v>
      </c>
      <c r="D125" s="97"/>
      <c r="E125" s="97">
        <v>18750</v>
      </c>
      <c r="F125" s="97">
        <f>B125+C125-E125</f>
        <v>0</v>
      </c>
      <c r="G125" s="111">
        <v>15000</v>
      </c>
      <c r="H125" s="111">
        <v>3750</v>
      </c>
      <c r="I125" s="111"/>
      <c r="J125" s="111">
        <v>18735.88</v>
      </c>
      <c r="K125" s="132">
        <f t="shared" si="4"/>
        <v>14.119999999998981</v>
      </c>
      <c r="L125" s="196">
        <v>15000</v>
      </c>
      <c r="M125" s="147"/>
      <c r="N125" s="147"/>
      <c r="O125" s="147">
        <v>15000</v>
      </c>
      <c r="P125" s="147">
        <f t="shared" si="3"/>
        <v>0</v>
      </c>
      <c r="Q125" s="211">
        <v>15000</v>
      </c>
      <c r="R125" s="166">
        <v>16500</v>
      </c>
      <c r="S125" s="22" t="s">
        <v>266</v>
      </c>
      <c r="T125" s="57" t="s">
        <v>266</v>
      </c>
      <c r="U125" s="57" t="s">
        <v>266</v>
      </c>
      <c r="V125" s="57"/>
      <c r="W125" s="22" t="s">
        <v>266</v>
      </c>
      <c r="X125" s="22"/>
      <c r="Y125" s="137" t="s">
        <v>266</v>
      </c>
      <c r="Z125" s="186">
        <v>15000</v>
      </c>
    </row>
    <row r="126" spans="1:27" s="3" customFormat="1" ht="25.5" x14ac:dyDescent="0.2">
      <c r="A126" s="11" t="s">
        <v>149</v>
      </c>
      <c r="B126" s="97">
        <v>720</v>
      </c>
      <c r="C126" s="71"/>
      <c r="D126" s="97"/>
      <c r="E126" s="97"/>
      <c r="F126" s="97">
        <v>720</v>
      </c>
      <c r="G126" s="111">
        <v>750</v>
      </c>
      <c r="H126" s="111">
        <v>187.5</v>
      </c>
      <c r="I126" s="111"/>
      <c r="J126" s="111">
        <v>937.5</v>
      </c>
      <c r="K126" s="132">
        <f t="shared" si="4"/>
        <v>0</v>
      </c>
      <c r="L126" s="196">
        <v>750</v>
      </c>
      <c r="M126" s="147">
        <v>187.5</v>
      </c>
      <c r="N126" s="147"/>
      <c r="O126" s="147">
        <v>937.5</v>
      </c>
      <c r="P126" s="147">
        <f t="shared" si="3"/>
        <v>0</v>
      </c>
      <c r="Q126" s="211">
        <v>1000</v>
      </c>
      <c r="R126" s="166">
        <v>750</v>
      </c>
      <c r="S126" s="57" t="s">
        <v>266</v>
      </c>
      <c r="T126" s="57" t="s">
        <v>266</v>
      </c>
      <c r="U126" s="57" t="s">
        <v>266</v>
      </c>
      <c r="V126" s="57"/>
      <c r="W126" s="22"/>
      <c r="X126" s="22"/>
      <c r="Y126" s="137" t="s">
        <v>266</v>
      </c>
      <c r="Z126" s="186">
        <v>750</v>
      </c>
    </row>
    <row r="127" spans="1:27" s="3" customFormat="1" ht="14.25" x14ac:dyDescent="0.2">
      <c r="A127" s="11" t="s">
        <v>39</v>
      </c>
      <c r="B127" s="97">
        <v>7000</v>
      </c>
      <c r="C127" s="71"/>
      <c r="D127" s="97"/>
      <c r="E127" s="97">
        <v>7000</v>
      </c>
      <c r="F127" s="97">
        <v>0</v>
      </c>
      <c r="G127" s="111">
        <v>7200</v>
      </c>
      <c r="H127" s="111">
        <v>1800</v>
      </c>
      <c r="I127" s="111"/>
      <c r="J127" s="111">
        <v>9000</v>
      </c>
      <c r="K127" s="132">
        <f t="shared" si="4"/>
        <v>0</v>
      </c>
      <c r="L127" s="196">
        <v>7200</v>
      </c>
      <c r="M127" s="147">
        <v>1800</v>
      </c>
      <c r="N127" s="147"/>
      <c r="O127" s="147">
        <v>9000</v>
      </c>
      <c r="P127" s="147">
        <f t="shared" si="3"/>
        <v>0</v>
      </c>
      <c r="Q127" s="211">
        <v>7200</v>
      </c>
      <c r="R127" s="166">
        <v>7200</v>
      </c>
      <c r="S127" s="57" t="s">
        <v>266</v>
      </c>
      <c r="T127" s="57" t="s">
        <v>266</v>
      </c>
      <c r="U127" s="57" t="s">
        <v>266</v>
      </c>
      <c r="V127" s="57"/>
      <c r="W127" s="22" t="s">
        <v>266</v>
      </c>
      <c r="X127" s="22"/>
      <c r="Y127" s="137" t="s">
        <v>266</v>
      </c>
      <c r="Z127" s="186">
        <v>7200</v>
      </c>
    </row>
    <row r="128" spans="1:27" s="3" customFormat="1" ht="14.25" x14ac:dyDescent="0.2">
      <c r="A128" s="11" t="s">
        <v>184</v>
      </c>
      <c r="B128" s="97">
        <v>200</v>
      </c>
      <c r="C128" s="71"/>
      <c r="D128" s="109">
        <v>200</v>
      </c>
      <c r="E128" s="97"/>
      <c r="F128" s="97">
        <f>B128-D128</f>
        <v>0</v>
      </c>
      <c r="G128" s="111"/>
      <c r="H128" s="111"/>
      <c r="I128" s="111"/>
      <c r="J128" s="111"/>
      <c r="K128" s="132">
        <f t="shared" si="4"/>
        <v>0</v>
      </c>
      <c r="L128" s="196">
        <v>0</v>
      </c>
      <c r="M128" s="147"/>
      <c r="N128" s="147"/>
      <c r="O128" s="147"/>
      <c r="P128" s="147">
        <f t="shared" si="3"/>
        <v>0</v>
      </c>
      <c r="Q128" s="211"/>
      <c r="R128" s="166"/>
      <c r="S128" s="57"/>
      <c r="T128" s="22"/>
      <c r="U128" s="22"/>
      <c r="V128" s="22"/>
      <c r="W128" s="22"/>
      <c r="X128" s="22"/>
      <c r="Y128" s="137"/>
      <c r="Z128" s="186"/>
    </row>
    <row r="129" spans="1:27" s="3" customFormat="1" ht="14.25" x14ac:dyDescent="0.2">
      <c r="A129" s="11" t="s">
        <v>165</v>
      </c>
      <c r="B129" s="97"/>
      <c r="C129" s="71"/>
      <c r="D129" s="97"/>
      <c r="E129" s="97"/>
      <c r="F129" s="97"/>
      <c r="G129" s="111"/>
      <c r="H129" s="111"/>
      <c r="I129" s="111"/>
      <c r="J129" s="111"/>
      <c r="K129" s="132">
        <f t="shared" si="4"/>
        <v>0</v>
      </c>
      <c r="L129" s="196">
        <v>0</v>
      </c>
      <c r="M129" s="147"/>
      <c r="N129" s="147"/>
      <c r="O129" s="147"/>
      <c r="P129" s="147">
        <f t="shared" si="3"/>
        <v>0</v>
      </c>
      <c r="Q129" s="211"/>
      <c r="R129" s="166"/>
      <c r="S129" s="22"/>
      <c r="T129" s="22"/>
      <c r="U129" s="22"/>
      <c r="V129" s="22"/>
      <c r="W129" s="22"/>
      <c r="X129" s="22"/>
      <c r="Y129" s="137"/>
      <c r="Z129" s="186"/>
    </row>
    <row r="130" spans="1:27" s="3" customFormat="1" ht="14.25" x14ac:dyDescent="0.2">
      <c r="A130" s="11" t="s">
        <v>40</v>
      </c>
      <c r="B130" s="97">
        <v>1000</v>
      </c>
      <c r="C130" s="71"/>
      <c r="D130" s="97"/>
      <c r="E130" s="97"/>
      <c r="F130" s="97">
        <v>1000</v>
      </c>
      <c r="G130" s="111">
        <v>1000</v>
      </c>
      <c r="H130" s="111"/>
      <c r="I130" s="111">
        <v>333.33</v>
      </c>
      <c r="J130" s="111"/>
      <c r="K130" s="132">
        <f t="shared" si="4"/>
        <v>666.67000000000007</v>
      </c>
      <c r="L130" s="196">
        <v>0</v>
      </c>
      <c r="M130" s="147"/>
      <c r="N130" s="147"/>
      <c r="O130" s="147"/>
      <c r="P130" s="147">
        <f t="shared" si="3"/>
        <v>0</v>
      </c>
      <c r="Q130" s="211"/>
      <c r="R130" s="166"/>
      <c r="S130" s="30"/>
      <c r="T130" s="30"/>
      <c r="U130" s="57"/>
      <c r="V130" s="57"/>
      <c r="W130" s="22"/>
      <c r="X130" s="22"/>
      <c r="Y130" s="137"/>
      <c r="Z130" s="186"/>
    </row>
    <row r="131" spans="1:27" s="3" customFormat="1" ht="14.25" x14ac:dyDescent="0.2">
      <c r="A131" s="11" t="s">
        <v>41</v>
      </c>
      <c r="B131" s="97">
        <v>5000</v>
      </c>
      <c r="C131" s="71"/>
      <c r="D131" s="97"/>
      <c r="E131" s="97">
        <v>5000</v>
      </c>
      <c r="F131" s="97">
        <f>B131-E131</f>
        <v>0</v>
      </c>
      <c r="G131" s="111">
        <v>5000</v>
      </c>
      <c r="H131" s="111"/>
      <c r="I131" s="111"/>
      <c r="J131" s="111">
        <v>5000</v>
      </c>
      <c r="K131" s="132">
        <f t="shared" si="4"/>
        <v>0</v>
      </c>
      <c r="L131" s="196">
        <v>5000</v>
      </c>
      <c r="M131" s="147"/>
      <c r="N131" s="147"/>
      <c r="O131" s="147">
        <v>5000</v>
      </c>
      <c r="P131" s="147">
        <f t="shared" si="3"/>
        <v>0</v>
      </c>
      <c r="Q131" s="211">
        <v>5000</v>
      </c>
      <c r="R131" s="166">
        <v>5000</v>
      </c>
      <c r="S131" s="30" t="s">
        <v>266</v>
      </c>
      <c r="T131" s="30" t="s">
        <v>266</v>
      </c>
      <c r="U131" s="57" t="s">
        <v>266</v>
      </c>
      <c r="V131" s="57"/>
      <c r="W131" s="22" t="s">
        <v>266</v>
      </c>
      <c r="X131" s="22"/>
      <c r="Y131" s="137" t="s">
        <v>266</v>
      </c>
      <c r="Z131" s="186">
        <v>5000</v>
      </c>
    </row>
    <row r="132" spans="1:27" s="3" customFormat="1" ht="25.5" x14ac:dyDescent="0.2">
      <c r="A132" s="11" t="s">
        <v>148</v>
      </c>
      <c r="B132" s="97">
        <v>300</v>
      </c>
      <c r="C132" s="71"/>
      <c r="D132" s="109">
        <v>300</v>
      </c>
      <c r="E132" s="97"/>
      <c r="F132" s="97">
        <f>B132-D132</f>
        <v>0</v>
      </c>
      <c r="G132" s="111"/>
      <c r="H132" s="111"/>
      <c r="I132" s="111"/>
      <c r="J132" s="111"/>
      <c r="K132" s="132">
        <f t="shared" si="4"/>
        <v>0</v>
      </c>
      <c r="L132" s="196">
        <v>100</v>
      </c>
      <c r="M132" s="147"/>
      <c r="N132" s="147"/>
      <c r="O132" s="147">
        <v>0</v>
      </c>
      <c r="P132" s="147">
        <f t="shared" si="3"/>
        <v>100</v>
      </c>
      <c r="Q132" s="211"/>
      <c r="R132" s="166"/>
      <c r="S132" s="22"/>
      <c r="T132" s="22"/>
      <c r="U132" s="22"/>
      <c r="V132" s="22"/>
      <c r="W132" s="30"/>
      <c r="X132" s="30"/>
      <c r="Y132" s="137"/>
      <c r="Z132" s="186"/>
    </row>
    <row r="133" spans="1:27" s="3" customFormat="1" ht="14.25" x14ac:dyDescent="0.2">
      <c r="A133" s="11" t="s">
        <v>173</v>
      </c>
      <c r="B133" s="97">
        <v>500</v>
      </c>
      <c r="C133" s="71"/>
      <c r="D133" s="109">
        <v>166.67</v>
      </c>
      <c r="E133" s="97">
        <v>333.33</v>
      </c>
      <c r="F133" s="97">
        <f>B133-D133-E133</f>
        <v>0</v>
      </c>
      <c r="G133" s="111">
        <v>500</v>
      </c>
      <c r="H133" s="111"/>
      <c r="I133" s="111"/>
      <c r="J133" s="111">
        <v>464.6</v>
      </c>
      <c r="K133" s="132">
        <f t="shared" si="4"/>
        <v>35.399999999999977</v>
      </c>
      <c r="L133" s="196">
        <v>500</v>
      </c>
      <c r="M133" s="147"/>
      <c r="N133" s="147"/>
      <c r="O133" s="147">
        <v>442</v>
      </c>
      <c r="P133" s="147">
        <f t="shared" si="3"/>
        <v>58</v>
      </c>
      <c r="Q133" s="211">
        <v>500</v>
      </c>
      <c r="R133" s="166"/>
      <c r="S133" s="30"/>
      <c r="T133" s="22"/>
      <c r="U133" s="22"/>
      <c r="V133" s="22"/>
      <c r="W133" s="22"/>
      <c r="X133" s="22"/>
      <c r="Y133" s="137"/>
      <c r="Z133" s="186"/>
    </row>
    <row r="134" spans="1:27" s="3" customFormat="1" ht="14.25" x14ac:dyDescent="0.2">
      <c r="A134" s="11" t="s">
        <v>42</v>
      </c>
      <c r="B134" s="97">
        <v>1200</v>
      </c>
      <c r="C134" s="71"/>
      <c r="D134" s="97"/>
      <c r="E134" s="97">
        <v>1200</v>
      </c>
      <c r="F134" s="97">
        <v>0</v>
      </c>
      <c r="G134" s="111">
        <v>1000</v>
      </c>
      <c r="H134" s="111"/>
      <c r="I134" s="111"/>
      <c r="J134" s="111">
        <v>1000</v>
      </c>
      <c r="K134" s="132">
        <f t="shared" si="4"/>
        <v>0</v>
      </c>
      <c r="L134" s="196">
        <v>1300</v>
      </c>
      <c r="M134" s="147"/>
      <c r="N134" s="147"/>
      <c r="O134" s="147">
        <v>566.66999999999996</v>
      </c>
      <c r="P134" s="147">
        <f t="shared" si="3"/>
        <v>733.33</v>
      </c>
      <c r="Q134" s="211">
        <v>1690</v>
      </c>
      <c r="R134" s="166">
        <v>2000</v>
      </c>
      <c r="S134" s="30" t="s">
        <v>266</v>
      </c>
      <c r="T134" s="30" t="s">
        <v>266</v>
      </c>
      <c r="U134" s="57" t="s">
        <v>266</v>
      </c>
      <c r="V134" s="57"/>
      <c r="W134" s="22" t="s">
        <v>266</v>
      </c>
      <c r="X134" s="22"/>
      <c r="Y134" s="137" t="s">
        <v>266</v>
      </c>
      <c r="Z134" s="186">
        <v>1750</v>
      </c>
      <c r="AA134" s="282"/>
    </row>
    <row r="135" spans="1:27" s="3" customFormat="1" ht="25.5" x14ac:dyDescent="0.2">
      <c r="A135" s="10" t="s">
        <v>382</v>
      </c>
      <c r="B135" s="97">
        <v>250</v>
      </c>
      <c r="C135" s="71"/>
      <c r="D135" s="109">
        <v>83.33</v>
      </c>
      <c r="E135" s="97"/>
      <c r="F135" s="97">
        <f>B135-D135</f>
        <v>166.67000000000002</v>
      </c>
      <c r="G135" s="111">
        <v>325</v>
      </c>
      <c r="H135" s="111"/>
      <c r="I135" s="111"/>
      <c r="J135" s="111"/>
      <c r="K135" s="132">
        <f t="shared" si="4"/>
        <v>325</v>
      </c>
      <c r="L135" s="196">
        <v>500</v>
      </c>
      <c r="M135" s="147"/>
      <c r="N135" s="147"/>
      <c r="O135" s="147">
        <v>500</v>
      </c>
      <c r="P135" s="147">
        <f t="shared" si="3"/>
        <v>0</v>
      </c>
      <c r="Q135" s="211">
        <v>325</v>
      </c>
      <c r="R135" s="166">
        <v>2000</v>
      </c>
      <c r="S135" s="22" t="s">
        <v>266</v>
      </c>
      <c r="T135" s="30" t="s">
        <v>266</v>
      </c>
      <c r="U135" s="57" t="s">
        <v>266</v>
      </c>
      <c r="V135" s="57"/>
      <c r="W135" s="22" t="s">
        <v>266</v>
      </c>
      <c r="X135" s="22"/>
      <c r="Y135" s="137" t="s">
        <v>266</v>
      </c>
      <c r="Z135" s="186">
        <v>325</v>
      </c>
    </row>
    <row r="136" spans="1:27" s="3" customFormat="1" ht="14.25" x14ac:dyDescent="0.2">
      <c r="A136" s="10" t="s">
        <v>249</v>
      </c>
      <c r="B136" s="97">
        <v>250</v>
      </c>
      <c r="C136" s="71"/>
      <c r="D136" s="109">
        <v>250</v>
      </c>
      <c r="E136" s="97"/>
      <c r="F136" s="97">
        <f>B136-D136</f>
        <v>0</v>
      </c>
      <c r="G136" s="111"/>
      <c r="H136" s="111"/>
      <c r="I136" s="111"/>
      <c r="J136" s="111"/>
      <c r="K136" s="132">
        <f t="shared" si="4"/>
        <v>0</v>
      </c>
      <c r="L136" s="196">
        <v>0</v>
      </c>
      <c r="M136" s="147"/>
      <c r="N136" s="147"/>
      <c r="O136" s="147"/>
      <c r="P136" s="147">
        <f t="shared" si="3"/>
        <v>0</v>
      </c>
      <c r="Q136" s="211"/>
      <c r="R136" s="166"/>
      <c r="S136" s="22"/>
      <c r="T136" s="30"/>
      <c r="U136" s="57"/>
      <c r="V136" s="57"/>
      <c r="W136" s="22"/>
      <c r="X136" s="22"/>
      <c r="Y136" s="137"/>
      <c r="Z136" s="186"/>
    </row>
    <row r="137" spans="1:27" s="3" customFormat="1" ht="14.25" x14ac:dyDescent="0.2">
      <c r="A137" s="11" t="s">
        <v>220</v>
      </c>
      <c r="B137" s="97"/>
      <c r="C137" s="71"/>
      <c r="D137" s="97"/>
      <c r="E137" s="97"/>
      <c r="F137" s="97"/>
      <c r="G137" s="111"/>
      <c r="H137" s="111"/>
      <c r="I137" s="111"/>
      <c r="J137" s="111"/>
      <c r="K137" s="132">
        <f t="shared" si="4"/>
        <v>0</v>
      </c>
      <c r="L137" s="196">
        <v>0</v>
      </c>
      <c r="M137" s="147"/>
      <c r="N137" s="147"/>
      <c r="O137" s="147"/>
      <c r="P137" s="147">
        <f t="shared" si="3"/>
        <v>0</v>
      </c>
      <c r="Q137" s="211"/>
      <c r="R137" s="166"/>
      <c r="S137" s="22"/>
      <c r="T137" s="22"/>
      <c r="U137" s="22"/>
      <c r="V137" s="22"/>
      <c r="W137" s="22"/>
      <c r="X137" s="22"/>
      <c r="Y137" s="137"/>
      <c r="Z137" s="186"/>
    </row>
    <row r="138" spans="1:27" s="3" customFormat="1" ht="25.5" x14ac:dyDescent="0.2">
      <c r="A138" s="11" t="s">
        <v>181</v>
      </c>
      <c r="B138" s="97">
        <v>120</v>
      </c>
      <c r="C138" s="71"/>
      <c r="D138" s="109">
        <v>120</v>
      </c>
      <c r="E138" s="97"/>
      <c r="F138" s="97">
        <f>B138-D138</f>
        <v>0</v>
      </c>
      <c r="G138" s="111"/>
      <c r="H138" s="111"/>
      <c r="I138" s="111"/>
      <c r="J138" s="111"/>
      <c r="K138" s="132">
        <f t="shared" si="4"/>
        <v>0</v>
      </c>
      <c r="L138" s="196">
        <v>0</v>
      </c>
      <c r="M138" s="147"/>
      <c r="N138" s="147"/>
      <c r="O138" s="147"/>
      <c r="P138" s="147">
        <f t="shared" si="3"/>
        <v>0</v>
      </c>
      <c r="Q138" s="211"/>
      <c r="R138" s="166"/>
      <c r="S138" s="22"/>
      <c r="T138" s="22"/>
      <c r="U138" s="22"/>
      <c r="V138" s="22"/>
      <c r="W138" s="22"/>
      <c r="X138" s="22"/>
      <c r="Y138" s="137"/>
      <c r="Z138" s="186"/>
    </row>
    <row r="139" spans="1:27" s="3" customFormat="1" ht="14.25" x14ac:dyDescent="0.2">
      <c r="A139" s="11" t="s">
        <v>43</v>
      </c>
      <c r="B139" s="97">
        <v>800</v>
      </c>
      <c r="C139" s="71"/>
      <c r="D139" s="97"/>
      <c r="E139" s="97">
        <v>800</v>
      </c>
      <c r="F139" s="97">
        <v>0</v>
      </c>
      <c r="G139" s="111">
        <v>1000</v>
      </c>
      <c r="H139" s="111">
        <v>810</v>
      </c>
      <c r="I139" s="111"/>
      <c r="J139" s="111">
        <v>1886.47</v>
      </c>
      <c r="K139" s="132">
        <f t="shared" si="4"/>
        <v>-76.470000000000027</v>
      </c>
      <c r="L139" s="196">
        <v>1300</v>
      </c>
      <c r="M139" s="147">
        <v>1000</v>
      </c>
      <c r="N139" s="147"/>
      <c r="O139" s="147">
        <v>2300</v>
      </c>
      <c r="P139" s="147">
        <f t="shared" si="3"/>
        <v>0</v>
      </c>
      <c r="Q139" s="211">
        <v>2353</v>
      </c>
      <c r="R139" s="166">
        <v>3058.9</v>
      </c>
      <c r="S139" s="30" t="s">
        <v>266</v>
      </c>
      <c r="T139" s="30" t="s">
        <v>266</v>
      </c>
      <c r="U139" s="57" t="s">
        <v>266</v>
      </c>
      <c r="V139" s="57"/>
      <c r="W139" s="22" t="s">
        <v>266</v>
      </c>
      <c r="X139" s="22"/>
      <c r="Y139" s="137" t="s">
        <v>266</v>
      </c>
      <c r="Z139" s="186">
        <v>2700</v>
      </c>
      <c r="AA139" s="282"/>
    </row>
    <row r="140" spans="1:27" s="3" customFormat="1" ht="14.25" x14ac:dyDescent="0.2">
      <c r="A140" s="11" t="s">
        <v>209</v>
      </c>
      <c r="B140" s="97"/>
      <c r="C140" s="71"/>
      <c r="D140" s="97"/>
      <c r="E140" s="97"/>
      <c r="F140" s="97"/>
      <c r="G140" s="111"/>
      <c r="H140" s="111"/>
      <c r="I140" s="111"/>
      <c r="J140" s="111"/>
      <c r="K140" s="132">
        <f t="shared" si="4"/>
        <v>0</v>
      </c>
      <c r="L140" s="196">
        <v>0</v>
      </c>
      <c r="M140" s="147"/>
      <c r="N140" s="147"/>
      <c r="O140" s="147"/>
      <c r="P140" s="147">
        <f t="shared" si="3"/>
        <v>0</v>
      </c>
      <c r="Q140" s="211">
        <v>500</v>
      </c>
      <c r="R140" s="166"/>
      <c r="S140" s="237"/>
      <c r="T140" s="237"/>
      <c r="U140" s="237"/>
      <c r="V140" s="237"/>
      <c r="W140" s="237" t="s">
        <v>266</v>
      </c>
      <c r="X140" s="22"/>
      <c r="Y140" s="137" t="s">
        <v>411</v>
      </c>
      <c r="Z140" s="186"/>
    </row>
    <row r="141" spans="1:27" s="3" customFormat="1" ht="25.5" x14ac:dyDescent="0.2">
      <c r="A141" s="10" t="s">
        <v>44</v>
      </c>
      <c r="B141" s="119">
        <v>8250</v>
      </c>
      <c r="C141" s="125"/>
      <c r="D141" s="119"/>
      <c r="E141" s="119">
        <v>8250</v>
      </c>
      <c r="F141" s="119">
        <v>0</v>
      </c>
      <c r="G141" s="111">
        <v>7500</v>
      </c>
      <c r="H141" s="111"/>
      <c r="I141" s="111"/>
      <c r="J141" s="111">
        <v>7407.24</v>
      </c>
      <c r="K141" s="132">
        <f t="shared" si="4"/>
        <v>92.760000000000218</v>
      </c>
      <c r="L141" s="196">
        <v>7350</v>
      </c>
      <c r="M141" s="147"/>
      <c r="N141" s="147"/>
      <c r="O141" s="147">
        <v>7350</v>
      </c>
      <c r="P141" s="147">
        <f t="shared" ref="P141:P208" si="5">L141+M141-N141-O141</f>
        <v>0</v>
      </c>
      <c r="Q141" s="211"/>
      <c r="R141" s="166">
        <v>9555</v>
      </c>
      <c r="S141" s="30" t="s">
        <v>266</v>
      </c>
      <c r="T141" s="30" t="s">
        <v>266</v>
      </c>
      <c r="U141" s="30" t="s">
        <v>266</v>
      </c>
      <c r="V141" s="30"/>
      <c r="W141" s="30" t="s">
        <v>266</v>
      </c>
      <c r="X141" s="30"/>
      <c r="Y141" s="139" t="s">
        <v>266</v>
      </c>
      <c r="Z141" s="186">
        <v>8000</v>
      </c>
      <c r="AA141" s="282"/>
    </row>
    <row r="142" spans="1:27" s="3" customFormat="1" ht="25.5" x14ac:dyDescent="0.2">
      <c r="A142" s="11" t="s">
        <v>156</v>
      </c>
      <c r="B142" s="97">
        <v>200</v>
      </c>
      <c r="C142" s="71"/>
      <c r="D142" s="97"/>
      <c r="E142" s="97"/>
      <c r="F142" s="97">
        <v>200</v>
      </c>
      <c r="G142" s="111">
        <v>170</v>
      </c>
      <c r="H142" s="111"/>
      <c r="I142" s="111"/>
      <c r="J142" s="111"/>
      <c r="K142" s="132">
        <f>G142+H142-I142-J142</f>
        <v>170</v>
      </c>
      <c r="L142" s="196">
        <v>0</v>
      </c>
      <c r="M142" s="147"/>
      <c r="N142" s="147"/>
      <c r="O142" s="147"/>
      <c r="P142" s="147">
        <f t="shared" si="5"/>
        <v>0</v>
      </c>
      <c r="Q142" s="211"/>
      <c r="R142" s="166"/>
      <c r="S142" s="22"/>
      <c r="T142" s="22"/>
      <c r="U142" s="22"/>
      <c r="V142" s="22"/>
      <c r="W142" s="22"/>
      <c r="X142" s="22"/>
      <c r="Y142" s="137"/>
      <c r="Z142" s="186"/>
      <c r="AA142" s="282"/>
    </row>
    <row r="143" spans="1:27" s="3" customFormat="1" ht="14.25" x14ac:dyDescent="0.2">
      <c r="A143" s="11" t="s">
        <v>45</v>
      </c>
      <c r="B143" s="97">
        <v>3000</v>
      </c>
      <c r="C143" s="71"/>
      <c r="D143" s="109">
        <v>1000</v>
      </c>
      <c r="E143" s="97">
        <v>1197.19</v>
      </c>
      <c r="F143" s="97">
        <f>B143-D143-E143</f>
        <v>802.81</v>
      </c>
      <c r="G143" s="111">
        <v>3120</v>
      </c>
      <c r="H143" s="111"/>
      <c r="I143" s="111"/>
      <c r="J143" s="111">
        <v>3120</v>
      </c>
      <c r="K143" s="132">
        <f>G143+H143-I143-J143</f>
        <v>0</v>
      </c>
      <c r="L143" s="196">
        <v>3736</v>
      </c>
      <c r="M143" s="147"/>
      <c r="N143" s="147"/>
      <c r="O143" s="147">
        <v>3614.38</v>
      </c>
      <c r="P143" s="147">
        <f t="shared" si="5"/>
        <v>121.61999999999989</v>
      </c>
      <c r="Q143" s="211">
        <v>4000</v>
      </c>
      <c r="R143" s="166">
        <v>4605</v>
      </c>
      <c r="S143" s="30" t="s">
        <v>266</v>
      </c>
      <c r="T143" s="30" t="s">
        <v>266</v>
      </c>
      <c r="U143" s="57" t="s">
        <v>266</v>
      </c>
      <c r="V143" s="85"/>
      <c r="W143" s="22" t="s">
        <v>266</v>
      </c>
      <c r="X143" s="22"/>
      <c r="Y143" s="137" t="s">
        <v>266</v>
      </c>
      <c r="Z143" s="186">
        <v>4400</v>
      </c>
      <c r="AA143" s="282"/>
    </row>
    <row r="144" spans="1:27" s="3" customFormat="1" ht="14.25" x14ac:dyDescent="0.2">
      <c r="A144" s="10" t="s">
        <v>99</v>
      </c>
      <c r="B144" s="97">
        <v>1750</v>
      </c>
      <c r="C144" s="71"/>
      <c r="D144" s="97"/>
      <c r="E144" s="97">
        <v>1750</v>
      </c>
      <c r="F144" s="97">
        <f>B144-E144</f>
        <v>0</v>
      </c>
      <c r="G144" s="111">
        <v>2100</v>
      </c>
      <c r="H144" s="111"/>
      <c r="I144" s="111"/>
      <c r="J144" s="111"/>
      <c r="K144" s="132">
        <f>G144+H144-I144-J144</f>
        <v>2100</v>
      </c>
      <c r="L144" s="196">
        <v>2700</v>
      </c>
      <c r="M144" s="147"/>
      <c r="N144" s="147"/>
      <c r="O144" s="147">
        <v>2700</v>
      </c>
      <c r="P144" s="147">
        <f t="shared" si="5"/>
        <v>0</v>
      </c>
      <c r="Q144" s="211">
        <v>2700</v>
      </c>
      <c r="R144" s="166">
        <v>3510</v>
      </c>
      <c r="S144" s="30" t="s">
        <v>266</v>
      </c>
      <c r="T144" s="30" t="s">
        <v>266</v>
      </c>
      <c r="U144" s="57" t="s">
        <v>266</v>
      </c>
      <c r="V144" s="85"/>
      <c r="W144" s="22" t="s">
        <v>266</v>
      </c>
      <c r="X144" s="22"/>
      <c r="Y144" s="137" t="s">
        <v>266</v>
      </c>
      <c r="Z144" s="186">
        <v>2700</v>
      </c>
      <c r="AA144" s="282"/>
    </row>
    <row r="145" spans="1:27" s="3" customFormat="1" ht="14.25" x14ac:dyDescent="0.2">
      <c r="A145" s="10" t="s">
        <v>389</v>
      </c>
      <c r="B145" s="97"/>
      <c r="C145" s="71"/>
      <c r="D145" s="97"/>
      <c r="E145" s="97"/>
      <c r="F145" s="97"/>
      <c r="G145" s="111"/>
      <c r="H145" s="111"/>
      <c r="I145" s="111"/>
      <c r="J145" s="111"/>
      <c r="K145" s="132"/>
      <c r="L145" s="196"/>
      <c r="M145" s="147"/>
      <c r="N145" s="147"/>
      <c r="O145" s="147"/>
      <c r="P145" s="147"/>
      <c r="Q145" s="211"/>
      <c r="R145" s="166">
        <v>700</v>
      </c>
      <c r="S145" s="30" t="s">
        <v>266</v>
      </c>
      <c r="T145" s="30" t="s">
        <v>266</v>
      </c>
      <c r="U145" s="57" t="s">
        <v>266</v>
      </c>
      <c r="V145" s="85"/>
      <c r="W145" s="22" t="s">
        <v>266</v>
      </c>
      <c r="X145" s="22" t="s">
        <v>227</v>
      </c>
      <c r="Y145" s="137" t="s">
        <v>266</v>
      </c>
      <c r="Z145" s="186">
        <v>500</v>
      </c>
    </row>
    <row r="146" spans="1:27" s="3" customFormat="1" ht="14.25" x14ac:dyDescent="0.2">
      <c r="A146" s="10" t="s">
        <v>328</v>
      </c>
      <c r="B146" s="97"/>
      <c r="C146" s="71"/>
      <c r="D146" s="97"/>
      <c r="E146" s="97"/>
      <c r="F146" s="97"/>
      <c r="G146" s="111" t="s">
        <v>227</v>
      </c>
      <c r="H146" s="111"/>
      <c r="I146" s="111"/>
      <c r="J146" s="111"/>
      <c r="K146" s="132"/>
      <c r="L146" s="196">
        <v>500</v>
      </c>
      <c r="M146" s="147"/>
      <c r="N146" s="147"/>
      <c r="O146" s="147"/>
      <c r="P146" s="147">
        <f t="shared" si="5"/>
        <v>500</v>
      </c>
      <c r="Q146" s="211"/>
      <c r="R146" s="166"/>
      <c r="S146" s="30"/>
      <c r="T146" s="30"/>
      <c r="U146" s="30"/>
      <c r="V146" s="187"/>
      <c r="W146" s="30"/>
      <c r="X146" s="30"/>
      <c r="Y146" s="137"/>
      <c r="Z146" s="186"/>
    </row>
    <row r="147" spans="1:27" s="3" customFormat="1" ht="14.25" x14ac:dyDescent="0.2">
      <c r="A147" s="10" t="s">
        <v>244</v>
      </c>
      <c r="B147" s="97">
        <v>150</v>
      </c>
      <c r="C147" s="71"/>
      <c r="D147" s="109">
        <v>150</v>
      </c>
      <c r="E147" s="97"/>
      <c r="F147" s="97">
        <f>B147-D147</f>
        <v>0</v>
      </c>
      <c r="G147" s="111">
        <v>300</v>
      </c>
      <c r="H147" s="111"/>
      <c r="I147" s="111">
        <v>300</v>
      </c>
      <c r="J147" s="111"/>
      <c r="K147" s="132">
        <f t="shared" ref="K147:K178" si="6">G147+H147-I147-J147</f>
        <v>0</v>
      </c>
      <c r="L147" s="196">
        <v>0</v>
      </c>
      <c r="M147" s="147"/>
      <c r="N147" s="147"/>
      <c r="O147" s="147"/>
      <c r="P147" s="147">
        <f t="shared" si="5"/>
        <v>0</v>
      </c>
      <c r="Q147" s="211"/>
      <c r="R147" s="166"/>
      <c r="S147" s="30"/>
      <c r="T147" s="30"/>
      <c r="U147" s="57"/>
      <c r="V147" s="85"/>
      <c r="W147" s="22"/>
      <c r="X147" s="22"/>
      <c r="Y147" s="137"/>
      <c r="Z147" s="186"/>
    </row>
    <row r="148" spans="1:27" s="3" customFormat="1" ht="14.25" x14ac:dyDescent="0.2">
      <c r="A148" s="10" t="s">
        <v>130</v>
      </c>
      <c r="B148" s="97">
        <v>350</v>
      </c>
      <c r="C148" s="71"/>
      <c r="D148" s="109">
        <v>350</v>
      </c>
      <c r="E148" s="97"/>
      <c r="F148" s="97">
        <f>B148-D148</f>
        <v>0</v>
      </c>
      <c r="G148" s="111"/>
      <c r="H148" s="111"/>
      <c r="I148" s="111"/>
      <c r="J148" s="111"/>
      <c r="K148" s="132">
        <f t="shared" si="6"/>
        <v>0</v>
      </c>
      <c r="L148" s="196">
        <v>0</v>
      </c>
      <c r="M148" s="147"/>
      <c r="N148" s="147"/>
      <c r="O148" s="147"/>
      <c r="P148" s="147">
        <f t="shared" si="5"/>
        <v>0</v>
      </c>
      <c r="Q148" s="211"/>
      <c r="R148" s="166"/>
      <c r="S148" s="30"/>
      <c r="T148" s="22"/>
      <c r="U148" s="22"/>
      <c r="V148" s="22"/>
      <c r="W148" s="22"/>
      <c r="X148" s="22"/>
      <c r="Y148" s="137"/>
      <c r="Z148" s="186"/>
    </row>
    <row r="149" spans="1:27" s="3" customFormat="1" ht="25.5" x14ac:dyDescent="0.2">
      <c r="A149" s="11" t="s">
        <v>46</v>
      </c>
      <c r="B149" s="97">
        <v>5000</v>
      </c>
      <c r="C149" s="71"/>
      <c r="D149" s="97"/>
      <c r="E149" s="97"/>
      <c r="F149" s="97">
        <v>5000</v>
      </c>
      <c r="G149" s="111">
        <v>5000</v>
      </c>
      <c r="H149" s="111"/>
      <c r="I149" s="111"/>
      <c r="J149" s="111">
        <v>5000</v>
      </c>
      <c r="K149" s="132">
        <f t="shared" si="6"/>
        <v>0</v>
      </c>
      <c r="L149" s="196">
        <v>4000</v>
      </c>
      <c r="M149" s="147"/>
      <c r="N149" s="147"/>
      <c r="O149" s="147">
        <v>4000</v>
      </c>
      <c r="P149" s="147">
        <f t="shared" si="5"/>
        <v>0</v>
      </c>
      <c r="Q149" s="211">
        <v>4000</v>
      </c>
      <c r="R149" s="166">
        <v>5200</v>
      </c>
      <c r="S149" s="30" t="s">
        <v>266</v>
      </c>
      <c r="T149" s="22" t="s">
        <v>266</v>
      </c>
      <c r="U149" s="22" t="s">
        <v>266</v>
      </c>
      <c r="V149" s="22"/>
      <c r="W149" s="22" t="s">
        <v>266</v>
      </c>
      <c r="X149" s="22"/>
      <c r="Y149" s="137" t="s">
        <v>266</v>
      </c>
      <c r="Z149" s="186">
        <v>4500</v>
      </c>
      <c r="AA149" s="282"/>
    </row>
    <row r="150" spans="1:27" s="3" customFormat="1" ht="14.25" x14ac:dyDescent="0.2">
      <c r="A150" s="11" t="s">
        <v>47</v>
      </c>
      <c r="B150" s="97">
        <v>1800</v>
      </c>
      <c r="C150" s="71"/>
      <c r="D150" s="97"/>
      <c r="E150" s="97">
        <v>1689.75</v>
      </c>
      <c r="F150" s="97">
        <f>B150-E150</f>
        <v>110.25</v>
      </c>
      <c r="G150" s="111">
        <v>1260</v>
      </c>
      <c r="H150" s="111">
        <v>62</v>
      </c>
      <c r="I150" s="111"/>
      <c r="J150" s="111">
        <v>1322</v>
      </c>
      <c r="K150" s="132">
        <f t="shared" si="6"/>
        <v>0</v>
      </c>
      <c r="L150" s="196">
        <v>1260</v>
      </c>
      <c r="M150" s="147">
        <v>450</v>
      </c>
      <c r="N150" s="147"/>
      <c r="O150" s="147">
        <v>1710</v>
      </c>
      <c r="P150" s="147">
        <f t="shared" si="5"/>
        <v>0</v>
      </c>
      <c r="Q150" s="211">
        <v>1718</v>
      </c>
      <c r="R150" s="166">
        <v>2300</v>
      </c>
      <c r="S150" s="30" t="s">
        <v>266</v>
      </c>
      <c r="T150" s="30" t="s">
        <v>266</v>
      </c>
      <c r="U150" s="57" t="s">
        <v>266</v>
      </c>
      <c r="V150" s="57"/>
      <c r="W150" s="22" t="s">
        <v>266</v>
      </c>
      <c r="X150" s="22"/>
      <c r="Y150" s="137" t="s">
        <v>266</v>
      </c>
      <c r="Z150" s="186">
        <v>2230</v>
      </c>
    </row>
    <row r="151" spans="1:27" s="3" customFormat="1" ht="25.5" x14ac:dyDescent="0.2">
      <c r="A151" s="11" t="s">
        <v>218</v>
      </c>
      <c r="B151" s="97"/>
      <c r="C151" s="71"/>
      <c r="D151" s="97"/>
      <c r="E151" s="97"/>
      <c r="F151" s="97"/>
      <c r="G151" s="111"/>
      <c r="H151" s="111"/>
      <c r="I151" s="111"/>
      <c r="J151" s="111"/>
      <c r="K151" s="132">
        <f t="shared" si="6"/>
        <v>0</v>
      </c>
      <c r="L151" s="196">
        <v>0</v>
      </c>
      <c r="M151" s="147"/>
      <c r="N151" s="147"/>
      <c r="O151" s="147"/>
      <c r="P151" s="147">
        <f t="shared" si="5"/>
        <v>0</v>
      </c>
      <c r="Q151" s="211"/>
      <c r="R151" s="166"/>
      <c r="S151" s="22"/>
      <c r="T151" s="22"/>
      <c r="U151" s="22"/>
      <c r="V151" s="22"/>
      <c r="W151" s="22"/>
      <c r="X151" s="22"/>
      <c r="Y151" s="137"/>
      <c r="Z151" s="186"/>
    </row>
    <row r="152" spans="1:27" s="3" customFormat="1" ht="25.5" x14ac:dyDescent="0.2">
      <c r="A152" s="11" t="s">
        <v>115</v>
      </c>
      <c r="B152" s="97">
        <v>1200</v>
      </c>
      <c r="C152" s="71"/>
      <c r="D152" s="97"/>
      <c r="E152" s="97"/>
      <c r="F152" s="97">
        <v>1200</v>
      </c>
      <c r="G152" s="111">
        <v>1200</v>
      </c>
      <c r="H152" s="111"/>
      <c r="I152" s="111"/>
      <c r="J152" s="111">
        <v>570</v>
      </c>
      <c r="K152" s="132">
        <f t="shared" si="6"/>
        <v>630</v>
      </c>
      <c r="L152" s="196">
        <v>950</v>
      </c>
      <c r="M152" s="147"/>
      <c r="N152" s="147"/>
      <c r="O152" s="147">
        <v>953.21</v>
      </c>
      <c r="P152" s="147">
        <f t="shared" si="5"/>
        <v>-3.2100000000000364</v>
      </c>
      <c r="Q152" s="211">
        <v>900</v>
      </c>
      <c r="R152" s="166">
        <v>1300</v>
      </c>
      <c r="S152" s="57" t="s">
        <v>266</v>
      </c>
      <c r="T152" s="57" t="s">
        <v>266</v>
      </c>
      <c r="U152" s="57" t="s">
        <v>266</v>
      </c>
      <c r="V152" s="57"/>
      <c r="W152" s="22" t="s">
        <v>266</v>
      </c>
      <c r="X152" s="22"/>
      <c r="Y152" s="137" t="s">
        <v>266</v>
      </c>
      <c r="Z152" s="186">
        <v>900</v>
      </c>
      <c r="AA152" s="282"/>
    </row>
    <row r="153" spans="1:27" s="3" customFormat="1" ht="14.25" x14ac:dyDescent="0.2">
      <c r="A153" s="11" t="s">
        <v>48</v>
      </c>
      <c r="B153" s="243">
        <v>2000</v>
      </c>
      <c r="C153" s="259"/>
      <c r="D153" s="243"/>
      <c r="E153" s="243">
        <v>1782.29</v>
      </c>
      <c r="F153" s="243">
        <f>B153-E153</f>
        <v>217.71000000000004</v>
      </c>
      <c r="G153" s="245">
        <v>2400</v>
      </c>
      <c r="H153" s="245"/>
      <c r="I153" s="245"/>
      <c r="J153" s="245">
        <v>2397.64</v>
      </c>
      <c r="K153" s="260">
        <f t="shared" si="6"/>
        <v>2.3600000000001273</v>
      </c>
      <c r="L153" s="261">
        <v>2500</v>
      </c>
      <c r="M153" s="260">
        <v>300</v>
      </c>
      <c r="N153" s="260"/>
      <c r="O153" s="260">
        <v>2762.87</v>
      </c>
      <c r="P153" s="260">
        <f t="shared" si="5"/>
        <v>37.130000000000109</v>
      </c>
      <c r="Q153" s="211">
        <v>2800</v>
      </c>
      <c r="R153" s="166">
        <v>3250</v>
      </c>
      <c r="S153" s="30" t="s">
        <v>266</v>
      </c>
      <c r="T153" s="30" t="s">
        <v>266</v>
      </c>
      <c r="U153" s="30" t="s">
        <v>266</v>
      </c>
      <c r="V153" s="30"/>
      <c r="W153" s="30" t="s">
        <v>266</v>
      </c>
      <c r="X153" s="30"/>
      <c r="Y153" s="137" t="s">
        <v>266</v>
      </c>
      <c r="Z153" s="186">
        <v>3000</v>
      </c>
      <c r="AA153" s="282"/>
    </row>
    <row r="154" spans="1:27" s="3" customFormat="1" ht="24" x14ac:dyDescent="0.2">
      <c r="A154" s="10" t="s">
        <v>299</v>
      </c>
      <c r="B154" s="97">
        <v>1000</v>
      </c>
      <c r="C154" s="71"/>
      <c r="D154" s="97"/>
      <c r="E154" s="97">
        <v>1000</v>
      </c>
      <c r="F154" s="97">
        <v>0</v>
      </c>
      <c r="G154" s="111">
        <v>600</v>
      </c>
      <c r="H154" s="111">
        <v>14.05</v>
      </c>
      <c r="I154" s="111"/>
      <c r="J154" s="111">
        <v>614.04999999999995</v>
      </c>
      <c r="K154" s="132">
        <f t="shared" si="6"/>
        <v>0</v>
      </c>
      <c r="L154" s="196">
        <v>1000</v>
      </c>
      <c r="M154" s="147"/>
      <c r="N154" s="147"/>
      <c r="O154" s="147">
        <v>989.86</v>
      </c>
      <c r="P154" s="147">
        <f t="shared" si="5"/>
        <v>10.139999999999986</v>
      </c>
      <c r="Q154" s="211">
        <v>1220</v>
      </c>
      <c r="R154" s="166"/>
      <c r="S154" s="22"/>
      <c r="T154" s="22"/>
      <c r="U154" s="22"/>
      <c r="V154" s="22"/>
      <c r="W154" s="22"/>
      <c r="X154" s="22"/>
      <c r="Y154" s="137"/>
      <c r="Z154" s="186"/>
    </row>
    <row r="155" spans="1:27" s="3" customFormat="1" ht="12" customHeight="1" x14ac:dyDescent="0.2">
      <c r="A155" s="11" t="s">
        <v>119</v>
      </c>
      <c r="B155" s="97">
        <v>150</v>
      </c>
      <c r="C155" s="71"/>
      <c r="D155" s="109">
        <v>150</v>
      </c>
      <c r="E155" s="97"/>
      <c r="F155" s="97">
        <v>0</v>
      </c>
      <c r="G155" s="111"/>
      <c r="H155" s="111"/>
      <c r="I155" s="111"/>
      <c r="J155" s="111"/>
      <c r="K155" s="132">
        <f t="shared" si="6"/>
        <v>0</v>
      </c>
      <c r="L155" s="196">
        <v>0</v>
      </c>
      <c r="M155" s="147"/>
      <c r="N155" s="147"/>
      <c r="O155" s="147"/>
      <c r="P155" s="147">
        <f t="shared" si="5"/>
        <v>0</v>
      </c>
      <c r="Q155" s="211"/>
      <c r="R155" s="166"/>
      <c r="S155" s="22"/>
      <c r="T155" s="22"/>
      <c r="U155" s="22"/>
      <c r="V155" s="22"/>
      <c r="W155" s="22"/>
      <c r="X155" s="22"/>
      <c r="Y155" s="137"/>
      <c r="Z155" s="186"/>
    </row>
    <row r="156" spans="1:27" s="3" customFormat="1" ht="14.25" x14ac:dyDescent="0.2">
      <c r="A156" s="11" t="s">
        <v>151</v>
      </c>
      <c r="B156" s="97"/>
      <c r="C156" s="71"/>
      <c r="D156" s="97"/>
      <c r="E156" s="97"/>
      <c r="F156" s="97"/>
      <c r="G156" s="111"/>
      <c r="H156" s="111"/>
      <c r="I156" s="111"/>
      <c r="J156" s="111"/>
      <c r="K156" s="132">
        <f t="shared" si="6"/>
        <v>0</v>
      </c>
      <c r="L156" s="196">
        <v>0</v>
      </c>
      <c r="M156" s="147"/>
      <c r="N156" s="147"/>
      <c r="O156" s="147"/>
      <c r="P156" s="147">
        <f t="shared" si="5"/>
        <v>0</v>
      </c>
      <c r="Q156" s="211"/>
      <c r="R156" s="166"/>
      <c r="S156" s="22"/>
      <c r="T156" s="22"/>
      <c r="U156" s="22"/>
      <c r="V156" s="22"/>
      <c r="W156" s="22"/>
      <c r="X156" s="22"/>
      <c r="Y156" s="137"/>
      <c r="Z156" s="186"/>
    </row>
    <row r="157" spans="1:27" s="3" customFormat="1" ht="14.25" x14ac:dyDescent="0.2">
      <c r="A157" s="11" t="s">
        <v>191</v>
      </c>
      <c r="B157" s="97">
        <v>500</v>
      </c>
      <c r="C157" s="71"/>
      <c r="D157" s="109">
        <v>500</v>
      </c>
      <c r="E157" s="97"/>
      <c r="F157" s="97">
        <v>0</v>
      </c>
      <c r="G157" s="111"/>
      <c r="H157" s="111"/>
      <c r="I157" s="111"/>
      <c r="J157" s="111"/>
      <c r="K157" s="132">
        <f t="shared" si="6"/>
        <v>0</v>
      </c>
      <c r="L157" s="196">
        <v>0</v>
      </c>
      <c r="M157" s="147"/>
      <c r="N157" s="147"/>
      <c r="O157" s="147"/>
      <c r="P157" s="147">
        <f t="shared" si="5"/>
        <v>0</v>
      </c>
      <c r="Q157" s="211"/>
      <c r="R157" s="166"/>
      <c r="S157" s="30"/>
      <c r="T157" s="30"/>
      <c r="U157" s="57"/>
      <c r="V157" s="57"/>
      <c r="W157" s="22"/>
      <c r="X157" s="22"/>
      <c r="Y157" s="137"/>
      <c r="Z157" s="186"/>
    </row>
    <row r="158" spans="1:27" s="3" customFormat="1" ht="14.25" x14ac:dyDescent="0.2">
      <c r="A158" s="10" t="s">
        <v>233</v>
      </c>
      <c r="B158" s="97">
        <v>100</v>
      </c>
      <c r="C158" s="71"/>
      <c r="D158" s="97"/>
      <c r="E158" s="97"/>
      <c r="F158" s="97">
        <v>100</v>
      </c>
      <c r="G158" s="111">
        <v>350</v>
      </c>
      <c r="H158" s="111"/>
      <c r="I158" s="111">
        <v>350</v>
      </c>
      <c r="J158" s="111"/>
      <c r="K158" s="132">
        <f t="shared" si="6"/>
        <v>0</v>
      </c>
      <c r="L158" s="196">
        <v>0</v>
      </c>
      <c r="M158" s="147"/>
      <c r="N158" s="147"/>
      <c r="O158" s="147"/>
      <c r="P158" s="147">
        <f t="shared" si="5"/>
        <v>0</v>
      </c>
      <c r="Q158" s="211"/>
      <c r="R158" s="166"/>
      <c r="S158" s="30"/>
      <c r="T158" s="30"/>
      <c r="U158" s="57"/>
      <c r="V158" s="57"/>
      <c r="W158" s="22"/>
      <c r="X158" s="22"/>
      <c r="Y158" s="137"/>
      <c r="Z158" s="186"/>
    </row>
    <row r="159" spans="1:27" s="3" customFormat="1" ht="14.25" x14ac:dyDescent="0.2">
      <c r="A159" s="11" t="s">
        <v>215</v>
      </c>
      <c r="B159" s="97">
        <v>400</v>
      </c>
      <c r="C159" s="71"/>
      <c r="D159" s="97"/>
      <c r="E159" s="97"/>
      <c r="F159" s="97">
        <v>0</v>
      </c>
      <c r="G159" s="111"/>
      <c r="H159" s="111"/>
      <c r="I159" s="111"/>
      <c r="J159" s="111"/>
      <c r="K159" s="132">
        <f t="shared" si="6"/>
        <v>0</v>
      </c>
      <c r="L159" s="196">
        <v>0</v>
      </c>
      <c r="M159" s="147"/>
      <c r="N159" s="147"/>
      <c r="O159" s="147"/>
      <c r="P159" s="147">
        <f t="shared" si="5"/>
        <v>0</v>
      </c>
      <c r="Q159" s="211"/>
      <c r="R159" s="166"/>
      <c r="S159" s="30"/>
      <c r="T159" s="30"/>
      <c r="U159" s="57"/>
      <c r="V159" s="57"/>
      <c r="W159" s="22"/>
      <c r="X159" s="22"/>
      <c r="Y159" s="137"/>
      <c r="Z159" s="186"/>
    </row>
    <row r="160" spans="1:27" s="3" customFormat="1" ht="14.25" x14ac:dyDescent="0.2">
      <c r="A160" s="11" t="s">
        <v>161</v>
      </c>
      <c r="B160" s="97">
        <v>250</v>
      </c>
      <c r="C160" s="71"/>
      <c r="D160" s="109">
        <v>250</v>
      </c>
      <c r="E160" s="97"/>
      <c r="F160" s="97">
        <v>0</v>
      </c>
      <c r="G160" s="111">
        <v>400</v>
      </c>
      <c r="H160" s="111">
        <v>500</v>
      </c>
      <c r="I160" s="111"/>
      <c r="J160" s="111">
        <v>854.49</v>
      </c>
      <c r="K160" s="132">
        <f t="shared" si="6"/>
        <v>45.509999999999991</v>
      </c>
      <c r="L160" s="196">
        <v>400</v>
      </c>
      <c r="M160" s="147"/>
      <c r="N160" s="147"/>
      <c r="O160" s="147">
        <v>0</v>
      </c>
      <c r="P160" s="147">
        <f t="shared" si="5"/>
        <v>400</v>
      </c>
      <c r="Q160" s="211">
        <v>1000</v>
      </c>
      <c r="R160" s="166">
        <v>15000</v>
      </c>
      <c r="S160" s="22" t="s">
        <v>266</v>
      </c>
      <c r="T160" s="22" t="s">
        <v>266</v>
      </c>
      <c r="U160" s="22" t="s">
        <v>266</v>
      </c>
      <c r="V160" s="86"/>
      <c r="W160" s="22" t="s">
        <v>266</v>
      </c>
      <c r="X160" s="22"/>
      <c r="Y160" s="137" t="s">
        <v>415</v>
      </c>
      <c r="Z160" s="186">
        <v>0</v>
      </c>
    </row>
    <row r="161" spans="1:27" s="3" customFormat="1" ht="12" customHeight="1" x14ac:dyDescent="0.2">
      <c r="A161" s="10" t="s">
        <v>268</v>
      </c>
      <c r="B161" s="97" t="s">
        <v>269</v>
      </c>
      <c r="C161" s="71"/>
      <c r="D161" s="97"/>
      <c r="E161" s="97"/>
      <c r="F161" s="97"/>
      <c r="G161" s="111">
        <v>500</v>
      </c>
      <c r="H161" s="111"/>
      <c r="I161" s="111">
        <v>500</v>
      </c>
      <c r="J161" s="111"/>
      <c r="K161" s="132">
        <f t="shared" si="6"/>
        <v>0</v>
      </c>
      <c r="L161" s="196">
        <v>650</v>
      </c>
      <c r="M161" s="147"/>
      <c r="N161" s="147"/>
      <c r="O161" s="147">
        <v>477.45</v>
      </c>
      <c r="P161" s="147">
        <f t="shared" si="5"/>
        <v>172.55</v>
      </c>
      <c r="Q161" s="211">
        <v>500</v>
      </c>
      <c r="R161" s="166">
        <v>800</v>
      </c>
      <c r="S161" s="22" t="s">
        <v>266</v>
      </c>
      <c r="T161" s="22" t="s">
        <v>266</v>
      </c>
      <c r="U161" s="22" t="s">
        <v>266</v>
      </c>
      <c r="V161" s="22"/>
      <c r="W161" s="22" t="s">
        <v>266</v>
      </c>
      <c r="X161" s="22"/>
      <c r="Y161" s="137" t="s">
        <v>266</v>
      </c>
      <c r="Z161" s="186">
        <v>650</v>
      </c>
    </row>
    <row r="162" spans="1:27" s="3" customFormat="1" ht="12" customHeight="1" x14ac:dyDescent="0.2">
      <c r="A162" s="10" t="s">
        <v>399</v>
      </c>
      <c r="B162" s="97"/>
      <c r="C162" s="71"/>
      <c r="D162" s="97"/>
      <c r="E162" s="97"/>
      <c r="F162" s="97"/>
      <c r="G162" s="111"/>
      <c r="H162" s="111"/>
      <c r="I162" s="111"/>
      <c r="J162" s="111"/>
      <c r="K162" s="132"/>
      <c r="L162" s="196"/>
      <c r="M162" s="147"/>
      <c r="N162" s="147"/>
      <c r="O162" s="147"/>
      <c r="P162" s="147"/>
      <c r="Q162" s="211"/>
      <c r="R162" s="166">
        <v>400</v>
      </c>
      <c r="S162" s="22" t="s">
        <v>266</v>
      </c>
      <c r="T162" s="22" t="s">
        <v>266</v>
      </c>
      <c r="U162" s="22" t="s">
        <v>266</v>
      </c>
      <c r="V162" s="22"/>
      <c r="W162" s="22" t="s">
        <v>266</v>
      </c>
      <c r="X162" s="22" t="s">
        <v>227</v>
      </c>
      <c r="Y162" s="137" t="s">
        <v>266</v>
      </c>
      <c r="Z162" s="186">
        <v>400</v>
      </c>
    </row>
    <row r="163" spans="1:27" s="3" customFormat="1" ht="14.25" x14ac:dyDescent="0.2">
      <c r="A163" s="10" t="s">
        <v>251</v>
      </c>
      <c r="B163" s="97">
        <v>120</v>
      </c>
      <c r="C163" s="71"/>
      <c r="D163" s="97"/>
      <c r="E163" s="97"/>
      <c r="F163" s="97">
        <v>120</v>
      </c>
      <c r="G163" s="111">
        <v>1000</v>
      </c>
      <c r="H163" s="111"/>
      <c r="I163" s="111"/>
      <c r="J163" s="111">
        <v>1000</v>
      </c>
      <c r="K163" s="132">
        <v>0</v>
      </c>
      <c r="L163" s="196">
        <v>0</v>
      </c>
      <c r="M163" s="147">
        <v>800</v>
      </c>
      <c r="N163" s="147"/>
      <c r="O163" s="147">
        <v>800</v>
      </c>
      <c r="P163" s="147">
        <f t="shared" si="5"/>
        <v>0</v>
      </c>
      <c r="Q163" s="211">
        <v>1000</v>
      </c>
      <c r="R163" s="166">
        <v>1300</v>
      </c>
      <c r="S163" s="22" t="s">
        <v>266</v>
      </c>
      <c r="T163" s="22" t="s">
        <v>266</v>
      </c>
      <c r="U163" s="22" t="s">
        <v>266</v>
      </c>
      <c r="V163" s="22"/>
      <c r="W163" s="30" t="s">
        <v>266</v>
      </c>
      <c r="X163" s="30"/>
      <c r="Y163" s="137" t="s">
        <v>266</v>
      </c>
      <c r="Z163" s="186">
        <v>1100</v>
      </c>
      <c r="AA163" s="282"/>
    </row>
    <row r="164" spans="1:27" s="3" customFormat="1" ht="14.25" x14ac:dyDescent="0.2">
      <c r="A164" s="10" t="s">
        <v>228</v>
      </c>
      <c r="B164" s="97">
        <v>100</v>
      </c>
      <c r="C164" s="71"/>
      <c r="D164" s="97"/>
      <c r="E164" s="97">
        <v>100</v>
      </c>
      <c r="F164" s="97">
        <f>B164-E164</f>
        <v>0</v>
      </c>
      <c r="G164" s="111">
        <v>200</v>
      </c>
      <c r="H164" s="111"/>
      <c r="I164" s="111"/>
      <c r="J164" s="111">
        <v>200</v>
      </c>
      <c r="K164" s="132">
        <f t="shared" si="6"/>
        <v>0</v>
      </c>
      <c r="L164" s="196">
        <v>890</v>
      </c>
      <c r="M164" s="147"/>
      <c r="N164" s="147"/>
      <c r="O164" s="147">
        <v>890</v>
      </c>
      <c r="P164" s="147">
        <f t="shared" si="5"/>
        <v>0</v>
      </c>
      <c r="Q164" s="211">
        <v>1157</v>
      </c>
      <c r="R164" s="166">
        <v>1504</v>
      </c>
      <c r="S164" s="57" t="s">
        <v>266</v>
      </c>
      <c r="T164" s="57" t="s">
        <v>266</v>
      </c>
      <c r="U164" s="57" t="s">
        <v>266</v>
      </c>
      <c r="V164" s="57"/>
      <c r="W164" s="22" t="s">
        <v>266</v>
      </c>
      <c r="X164" s="22"/>
      <c r="Y164" s="137" t="s">
        <v>266</v>
      </c>
      <c r="Z164" s="186">
        <v>1250</v>
      </c>
      <c r="AA164" s="282"/>
    </row>
    <row r="165" spans="1:27" s="3" customFormat="1" ht="14.25" x14ac:dyDescent="0.2">
      <c r="A165" s="10" t="s">
        <v>388</v>
      </c>
      <c r="B165" s="97"/>
      <c r="C165" s="71"/>
      <c r="D165" s="97"/>
      <c r="E165" s="97"/>
      <c r="F165" s="97"/>
      <c r="G165" s="111"/>
      <c r="H165" s="111"/>
      <c r="I165" s="111"/>
      <c r="J165" s="111"/>
      <c r="K165" s="132"/>
      <c r="L165" s="196"/>
      <c r="M165" s="147"/>
      <c r="N165" s="147"/>
      <c r="O165" s="147"/>
      <c r="P165" s="147"/>
      <c r="Q165" s="211"/>
      <c r="R165" s="166">
        <v>800</v>
      </c>
      <c r="S165" s="57" t="s">
        <v>266</v>
      </c>
      <c r="T165" s="57" t="s">
        <v>266</v>
      </c>
      <c r="U165" s="57" t="s">
        <v>266</v>
      </c>
      <c r="V165" s="57"/>
      <c r="W165" s="22" t="s">
        <v>266</v>
      </c>
      <c r="X165" s="22" t="s">
        <v>227</v>
      </c>
      <c r="Y165" s="137" t="s">
        <v>266</v>
      </c>
      <c r="Z165" s="186">
        <v>500</v>
      </c>
    </row>
    <row r="166" spans="1:27" s="3" customFormat="1" ht="14.25" x14ac:dyDescent="0.2">
      <c r="A166" s="10" t="s">
        <v>265</v>
      </c>
      <c r="B166" s="97"/>
      <c r="C166" s="71"/>
      <c r="D166" s="97"/>
      <c r="E166" s="97"/>
      <c r="F166" s="97"/>
      <c r="G166" s="111">
        <v>3000</v>
      </c>
      <c r="H166" s="111"/>
      <c r="I166" s="111">
        <v>3000</v>
      </c>
      <c r="J166" s="111"/>
      <c r="K166" s="132">
        <f t="shared" si="6"/>
        <v>0</v>
      </c>
      <c r="L166" s="196">
        <v>0</v>
      </c>
      <c r="M166" s="147"/>
      <c r="N166" s="147"/>
      <c r="O166" s="147"/>
      <c r="P166" s="147">
        <f t="shared" si="5"/>
        <v>0</v>
      </c>
      <c r="Q166" s="211"/>
      <c r="R166" s="166"/>
      <c r="S166" s="57"/>
      <c r="T166" s="57"/>
      <c r="U166" s="57"/>
      <c r="V166" s="57"/>
      <c r="W166" s="22"/>
      <c r="X166" s="22"/>
      <c r="Y166" s="137"/>
      <c r="Z166" s="186"/>
    </row>
    <row r="167" spans="1:27" s="3" customFormat="1" ht="14.25" x14ac:dyDescent="0.2">
      <c r="A167" s="11" t="s">
        <v>212</v>
      </c>
      <c r="B167" s="97">
        <v>200</v>
      </c>
      <c r="C167" s="71"/>
      <c r="D167" s="109">
        <v>200</v>
      </c>
      <c r="E167" s="97"/>
      <c r="F167" s="97">
        <v>0</v>
      </c>
      <c r="G167" s="111"/>
      <c r="H167" s="111"/>
      <c r="I167" s="111"/>
      <c r="J167" s="111"/>
      <c r="K167" s="132">
        <f t="shared" si="6"/>
        <v>0</v>
      </c>
      <c r="L167" s="196">
        <v>0</v>
      </c>
      <c r="M167" s="147"/>
      <c r="N167" s="147"/>
      <c r="O167" s="147"/>
      <c r="P167" s="147">
        <f t="shared" si="5"/>
        <v>0</v>
      </c>
      <c r="Q167" s="211"/>
      <c r="R167" s="166"/>
      <c r="S167" s="22"/>
      <c r="T167" s="22"/>
      <c r="U167" s="22"/>
      <c r="V167" s="22"/>
      <c r="W167" s="22"/>
      <c r="X167" s="22"/>
      <c r="Y167" s="137"/>
      <c r="Z167" s="186"/>
    </row>
    <row r="168" spans="1:27" s="3" customFormat="1" ht="14.25" x14ac:dyDescent="0.2">
      <c r="A168" s="10" t="s">
        <v>280</v>
      </c>
      <c r="B168" s="97" t="s">
        <v>227</v>
      </c>
      <c r="C168" s="71"/>
      <c r="D168" s="97"/>
      <c r="E168" s="97"/>
      <c r="F168" s="97"/>
      <c r="G168" s="111">
        <v>500</v>
      </c>
      <c r="H168" s="111"/>
      <c r="I168" s="111"/>
      <c r="J168" s="111">
        <v>522</v>
      </c>
      <c r="K168" s="132">
        <f t="shared" si="6"/>
        <v>-22</v>
      </c>
      <c r="L168" s="196">
        <v>650</v>
      </c>
      <c r="M168" s="147"/>
      <c r="N168" s="147"/>
      <c r="O168" s="147">
        <v>350</v>
      </c>
      <c r="P168" s="147">
        <f t="shared" si="5"/>
        <v>300</v>
      </c>
      <c r="Q168" s="211">
        <v>750</v>
      </c>
      <c r="R168" s="166">
        <v>750</v>
      </c>
      <c r="S168" s="22" t="s">
        <v>266</v>
      </c>
      <c r="T168" s="22" t="s">
        <v>266</v>
      </c>
      <c r="U168" s="22" t="s">
        <v>266</v>
      </c>
      <c r="V168" s="22"/>
      <c r="W168" s="22" t="s">
        <v>266</v>
      </c>
      <c r="X168" s="22"/>
      <c r="Y168" s="137" t="s">
        <v>266</v>
      </c>
      <c r="Z168" s="186">
        <v>650</v>
      </c>
    </row>
    <row r="169" spans="1:27" s="3" customFormat="1" ht="25.5" x14ac:dyDescent="0.2">
      <c r="A169" s="11" t="s">
        <v>187</v>
      </c>
      <c r="B169" s="97">
        <v>200</v>
      </c>
      <c r="C169" s="71"/>
      <c r="D169" s="109">
        <v>200</v>
      </c>
      <c r="E169" s="97"/>
      <c r="F169" s="97">
        <v>0</v>
      </c>
      <c r="G169" s="111"/>
      <c r="H169" s="111"/>
      <c r="I169" s="111"/>
      <c r="J169" s="111"/>
      <c r="K169" s="132">
        <f t="shared" si="6"/>
        <v>0</v>
      </c>
      <c r="L169" s="196">
        <v>0</v>
      </c>
      <c r="M169" s="147"/>
      <c r="N169" s="147"/>
      <c r="O169" s="147"/>
      <c r="P169" s="147">
        <f t="shared" si="5"/>
        <v>0</v>
      </c>
      <c r="Q169" s="211"/>
      <c r="R169" s="166"/>
      <c r="S169" s="22"/>
      <c r="T169" s="22"/>
      <c r="U169" s="22"/>
      <c r="V169" s="22"/>
      <c r="W169" s="22"/>
      <c r="X169" s="22"/>
      <c r="Y169" s="137"/>
      <c r="Z169" s="186"/>
    </row>
    <row r="170" spans="1:27" s="3" customFormat="1" ht="14.25" x14ac:dyDescent="0.2">
      <c r="A170" s="11" t="s">
        <v>188</v>
      </c>
      <c r="B170" s="97">
        <v>300</v>
      </c>
      <c r="C170" s="71"/>
      <c r="D170" s="109">
        <v>100</v>
      </c>
      <c r="E170" s="97">
        <v>150</v>
      </c>
      <c r="F170" s="97">
        <f>B170-D170-E170</f>
        <v>50</v>
      </c>
      <c r="G170" s="111">
        <v>300</v>
      </c>
      <c r="H170" s="111"/>
      <c r="I170" s="111"/>
      <c r="J170" s="111"/>
      <c r="K170" s="132">
        <f t="shared" si="6"/>
        <v>300</v>
      </c>
      <c r="L170" s="196">
        <v>300</v>
      </c>
      <c r="M170" s="147"/>
      <c r="N170" s="147"/>
      <c r="O170" s="147">
        <v>300</v>
      </c>
      <c r="P170" s="147">
        <f t="shared" si="5"/>
        <v>0</v>
      </c>
      <c r="Q170" s="211"/>
      <c r="R170" s="166">
        <v>690</v>
      </c>
      <c r="S170" s="57" t="s">
        <v>266</v>
      </c>
      <c r="T170" s="57" t="s">
        <v>266</v>
      </c>
      <c r="U170" s="57" t="s">
        <v>266</v>
      </c>
      <c r="V170" s="57"/>
      <c r="W170" s="22" t="s">
        <v>266</v>
      </c>
      <c r="X170" s="22"/>
      <c r="Y170" s="137" t="s">
        <v>266</v>
      </c>
      <c r="Z170" s="186">
        <v>300</v>
      </c>
    </row>
    <row r="171" spans="1:27" s="3" customFormat="1" ht="14.25" x14ac:dyDescent="0.2">
      <c r="A171" s="11" t="s">
        <v>49</v>
      </c>
      <c r="B171" s="97">
        <v>900</v>
      </c>
      <c r="C171" s="71"/>
      <c r="D171" s="109">
        <v>900</v>
      </c>
      <c r="E171" s="97"/>
      <c r="F171" s="97">
        <f>B171-D171</f>
        <v>0</v>
      </c>
      <c r="G171" s="111"/>
      <c r="H171" s="111"/>
      <c r="I171" s="111"/>
      <c r="J171" s="111"/>
      <c r="K171" s="132">
        <f t="shared" si="6"/>
        <v>0</v>
      </c>
      <c r="L171" s="196"/>
      <c r="M171" s="147"/>
      <c r="N171" s="147"/>
      <c r="O171" s="147"/>
      <c r="P171" s="147">
        <f t="shared" si="5"/>
        <v>0</v>
      </c>
      <c r="Q171" s="211"/>
      <c r="R171" s="166"/>
      <c r="S171" s="22"/>
      <c r="T171" s="22"/>
      <c r="U171" s="22"/>
      <c r="V171" s="22"/>
      <c r="W171" s="22"/>
      <c r="X171" s="22"/>
      <c r="Y171" s="137"/>
      <c r="Z171" s="186"/>
    </row>
    <row r="172" spans="1:27" s="3" customFormat="1" ht="14.25" x14ac:dyDescent="0.2">
      <c r="A172" s="11" t="s">
        <v>50</v>
      </c>
      <c r="B172" s="97">
        <v>3000</v>
      </c>
      <c r="C172" s="71"/>
      <c r="D172" s="97"/>
      <c r="E172" s="97">
        <v>3000</v>
      </c>
      <c r="F172" s="97">
        <f>B172-E172</f>
        <v>0</v>
      </c>
      <c r="G172" s="111">
        <v>3300</v>
      </c>
      <c r="H172" s="111"/>
      <c r="I172" s="111"/>
      <c r="J172" s="111">
        <v>1474.84</v>
      </c>
      <c r="K172" s="132">
        <f t="shared" si="6"/>
        <v>1825.16</v>
      </c>
      <c r="L172" s="196">
        <v>3800</v>
      </c>
      <c r="M172" s="147"/>
      <c r="N172" s="147"/>
      <c r="O172" s="147">
        <v>0</v>
      </c>
      <c r="P172" s="147">
        <f t="shared" si="5"/>
        <v>3800</v>
      </c>
      <c r="Q172" s="212">
        <v>3300</v>
      </c>
      <c r="R172" s="167">
        <v>4290</v>
      </c>
      <c r="S172" s="57" t="s">
        <v>266</v>
      </c>
      <c r="T172" s="57" t="s">
        <v>266</v>
      </c>
      <c r="U172" s="57" t="s">
        <v>266</v>
      </c>
      <c r="V172" s="57"/>
      <c r="W172" s="22" t="s">
        <v>266</v>
      </c>
      <c r="X172" s="22"/>
      <c r="Y172" s="137" t="s">
        <v>266</v>
      </c>
      <c r="Z172" s="186">
        <v>3000</v>
      </c>
    </row>
    <row r="173" spans="1:27" s="3" customFormat="1" ht="14.25" x14ac:dyDescent="0.2">
      <c r="A173" s="10" t="s">
        <v>281</v>
      </c>
      <c r="B173" s="97" t="s">
        <v>227</v>
      </c>
      <c r="C173" s="71"/>
      <c r="D173" s="97"/>
      <c r="E173" s="97"/>
      <c r="F173" s="97"/>
      <c r="G173" s="111">
        <v>500</v>
      </c>
      <c r="H173" s="111"/>
      <c r="I173" s="111"/>
      <c r="J173" s="111"/>
      <c r="K173" s="132">
        <f t="shared" si="6"/>
        <v>500</v>
      </c>
      <c r="L173" s="196">
        <v>650</v>
      </c>
      <c r="M173" s="147"/>
      <c r="N173" s="147"/>
      <c r="O173" s="147">
        <v>0</v>
      </c>
      <c r="P173" s="147">
        <f t="shared" si="5"/>
        <v>650</v>
      </c>
      <c r="Q173" s="211"/>
      <c r="R173" s="166"/>
      <c r="S173" s="57"/>
      <c r="T173" s="57"/>
      <c r="U173" s="57"/>
      <c r="V173" s="57"/>
      <c r="W173" s="22"/>
      <c r="X173" s="22"/>
      <c r="Y173" s="137"/>
      <c r="Z173" s="186"/>
    </row>
    <row r="174" spans="1:27" s="3" customFormat="1" ht="25.5" x14ac:dyDescent="0.2">
      <c r="A174" s="11" t="s">
        <v>175</v>
      </c>
      <c r="B174" s="97">
        <v>300</v>
      </c>
      <c r="C174" s="71"/>
      <c r="D174" s="97"/>
      <c r="E174" s="97"/>
      <c r="F174" s="97">
        <v>300</v>
      </c>
      <c r="G174" s="111">
        <v>300</v>
      </c>
      <c r="H174" s="111"/>
      <c r="I174" s="111"/>
      <c r="J174" s="111"/>
      <c r="K174" s="132">
        <f t="shared" si="6"/>
        <v>300</v>
      </c>
      <c r="L174" s="196"/>
      <c r="M174" s="147"/>
      <c r="N174" s="147"/>
      <c r="O174" s="147"/>
      <c r="P174" s="147">
        <f t="shared" si="5"/>
        <v>0</v>
      </c>
      <c r="Q174" s="211"/>
      <c r="R174" s="166"/>
      <c r="S174" s="22"/>
      <c r="T174" s="22"/>
      <c r="U174" s="22"/>
      <c r="V174" s="22"/>
      <c r="W174" s="22"/>
      <c r="X174" s="22"/>
      <c r="Y174" s="137"/>
      <c r="Z174" s="186"/>
    </row>
    <row r="175" spans="1:27" s="3" customFormat="1" ht="14.25" x14ac:dyDescent="0.2">
      <c r="A175" s="10" t="s">
        <v>294</v>
      </c>
      <c r="B175" s="97">
        <v>12500</v>
      </c>
      <c r="C175" s="71"/>
      <c r="D175" s="97"/>
      <c r="E175" s="97">
        <v>1550</v>
      </c>
      <c r="F175" s="97">
        <f>B175-E175</f>
        <v>10950</v>
      </c>
      <c r="G175" s="111">
        <v>12500</v>
      </c>
      <c r="H175" s="111"/>
      <c r="I175" s="111"/>
      <c r="J175" s="111">
        <v>12499.62</v>
      </c>
      <c r="K175" s="132">
        <f>G175+H175-I175-J175</f>
        <v>0.37999999999919964</v>
      </c>
      <c r="L175" s="196">
        <v>12500</v>
      </c>
      <c r="M175" s="147">
        <v>1250</v>
      </c>
      <c r="N175" s="147"/>
      <c r="O175" s="147">
        <v>13484.76</v>
      </c>
      <c r="P175" s="147">
        <f t="shared" si="5"/>
        <v>265.23999999999978</v>
      </c>
      <c r="Q175" s="211">
        <v>13900</v>
      </c>
      <c r="R175" s="166">
        <v>20950</v>
      </c>
      <c r="S175" s="30" t="s">
        <v>266</v>
      </c>
      <c r="T175" s="30" t="s">
        <v>266</v>
      </c>
      <c r="U175" s="30" t="s">
        <v>266</v>
      </c>
      <c r="V175" s="30"/>
      <c r="W175" s="30" t="s">
        <v>266</v>
      </c>
      <c r="X175" s="30"/>
      <c r="Y175" s="137" t="s">
        <v>266</v>
      </c>
      <c r="Z175" s="186">
        <v>14500</v>
      </c>
      <c r="AA175" s="282"/>
    </row>
    <row r="176" spans="1:27" s="63" customFormat="1" ht="14.25" x14ac:dyDescent="0.2">
      <c r="A176" s="62" t="s">
        <v>359</v>
      </c>
      <c r="B176" s="100"/>
      <c r="C176" s="73"/>
      <c r="D176" s="100"/>
      <c r="E176" s="100"/>
      <c r="F176" s="100"/>
      <c r="G176" s="113"/>
      <c r="H176" s="113"/>
      <c r="I176" s="113"/>
      <c r="J176" s="113"/>
      <c r="K176" s="226"/>
      <c r="L176" s="227"/>
      <c r="M176" s="228"/>
      <c r="N176" s="228"/>
      <c r="O176" s="228"/>
      <c r="P176" s="228">
        <f t="shared" si="5"/>
        <v>0</v>
      </c>
      <c r="Q176" s="212">
        <v>500</v>
      </c>
      <c r="R176" s="238">
        <v>0</v>
      </c>
      <c r="S176" s="239"/>
      <c r="T176" s="239" t="s">
        <v>266</v>
      </c>
      <c r="U176" s="239" t="s">
        <v>266</v>
      </c>
      <c r="V176" s="236"/>
      <c r="W176" s="236" t="s">
        <v>266</v>
      </c>
      <c r="X176" s="236"/>
      <c r="Y176" s="230" t="s">
        <v>266</v>
      </c>
      <c r="Z176" s="231">
        <v>0</v>
      </c>
    </row>
    <row r="177" spans="1:27" s="3" customFormat="1" ht="25.5" x14ac:dyDescent="0.2">
      <c r="A177" s="11" t="s">
        <v>192</v>
      </c>
      <c r="B177" s="97">
        <v>260</v>
      </c>
      <c r="C177" s="71"/>
      <c r="D177" s="97"/>
      <c r="E177" s="97">
        <v>260</v>
      </c>
      <c r="F177" s="97">
        <f>B177-E177</f>
        <v>0</v>
      </c>
      <c r="G177" s="111">
        <v>300</v>
      </c>
      <c r="H177" s="111"/>
      <c r="I177" s="111"/>
      <c r="J177" s="111">
        <v>300</v>
      </c>
      <c r="K177" s="132">
        <f t="shared" si="6"/>
        <v>0</v>
      </c>
      <c r="L177" s="196">
        <v>300</v>
      </c>
      <c r="M177" s="147"/>
      <c r="N177" s="147"/>
      <c r="O177" s="147">
        <v>0</v>
      </c>
      <c r="P177" s="147">
        <f t="shared" si="5"/>
        <v>300</v>
      </c>
      <c r="Q177" s="211">
        <v>390</v>
      </c>
      <c r="R177" s="166"/>
      <c r="S177" s="57"/>
      <c r="T177" s="22"/>
      <c r="U177" s="22"/>
      <c r="V177" s="22"/>
      <c r="W177" s="22"/>
      <c r="X177" s="22"/>
      <c r="Y177" s="137"/>
      <c r="Z177" s="186"/>
    </row>
    <row r="178" spans="1:27" s="3" customFormat="1" ht="14.25" x14ac:dyDescent="0.2">
      <c r="A178" s="10" t="s">
        <v>339</v>
      </c>
      <c r="B178" s="97"/>
      <c r="C178" s="71"/>
      <c r="D178" s="97"/>
      <c r="E178" s="97"/>
      <c r="F178" s="97"/>
      <c r="G178" s="111">
        <v>2000</v>
      </c>
      <c r="H178" s="111"/>
      <c r="I178" s="111"/>
      <c r="J178" s="111">
        <v>1752.41</v>
      </c>
      <c r="K178" s="132">
        <f t="shared" si="6"/>
        <v>247.58999999999992</v>
      </c>
      <c r="L178" s="196">
        <v>2000</v>
      </c>
      <c r="M178" s="147"/>
      <c r="N178" s="147"/>
      <c r="O178" s="147">
        <v>2000</v>
      </c>
      <c r="P178" s="147">
        <f t="shared" si="5"/>
        <v>0</v>
      </c>
      <c r="Q178" s="211">
        <v>2000</v>
      </c>
      <c r="R178" s="166">
        <v>2600</v>
      </c>
      <c r="S178" s="57" t="s">
        <v>266</v>
      </c>
      <c r="T178" s="22" t="s">
        <v>266</v>
      </c>
      <c r="U178" s="22" t="s">
        <v>266</v>
      </c>
      <c r="V178" s="22"/>
      <c r="W178" s="22" t="s">
        <v>266</v>
      </c>
      <c r="X178" s="22"/>
      <c r="Y178" s="137" t="s">
        <v>266</v>
      </c>
      <c r="Z178" s="186">
        <v>2300</v>
      </c>
    </row>
    <row r="179" spans="1:27" s="3" customFormat="1" ht="14.25" x14ac:dyDescent="0.2">
      <c r="A179" s="11" t="s">
        <v>51</v>
      </c>
      <c r="B179" s="97">
        <v>400</v>
      </c>
      <c r="C179" s="71"/>
      <c r="D179" s="97"/>
      <c r="E179" s="97">
        <v>394</v>
      </c>
      <c r="F179" s="97">
        <f>B179-E179</f>
        <v>6</v>
      </c>
      <c r="G179" s="111">
        <v>800</v>
      </c>
      <c r="H179" s="111"/>
      <c r="I179" s="111">
        <v>266.67</v>
      </c>
      <c r="J179" s="111">
        <v>340</v>
      </c>
      <c r="K179" s="132">
        <f t="shared" ref="K179:K208" si="7">G179+H179-I179-J179</f>
        <v>193.32999999999993</v>
      </c>
      <c r="L179" s="196">
        <v>1740</v>
      </c>
      <c r="M179" s="147"/>
      <c r="N179" s="147"/>
      <c r="O179" s="147">
        <v>1000</v>
      </c>
      <c r="P179" s="147">
        <f t="shared" si="5"/>
        <v>740</v>
      </c>
      <c r="Q179" s="211">
        <v>870</v>
      </c>
      <c r="R179" s="166">
        <v>1100</v>
      </c>
      <c r="S179" s="30" t="s">
        <v>266</v>
      </c>
      <c r="T179" s="30" t="s">
        <v>266</v>
      </c>
      <c r="U179" s="57" t="s">
        <v>266</v>
      </c>
      <c r="V179" s="57"/>
      <c r="W179" s="22" t="s">
        <v>266</v>
      </c>
      <c r="X179" s="22"/>
      <c r="Y179" s="137" t="s">
        <v>266</v>
      </c>
      <c r="Z179" s="186">
        <v>800</v>
      </c>
    </row>
    <row r="180" spans="1:27" s="3" customFormat="1" ht="25.5" x14ac:dyDescent="0.2">
      <c r="A180" s="11" t="s">
        <v>52</v>
      </c>
      <c r="B180" s="97">
        <v>4000</v>
      </c>
      <c r="C180" s="71"/>
      <c r="D180" s="97"/>
      <c r="E180" s="97">
        <v>4001.45</v>
      </c>
      <c r="F180" s="97">
        <f>B180-E180</f>
        <v>-1.4499999999998181</v>
      </c>
      <c r="G180" s="111">
        <v>4500</v>
      </c>
      <c r="H180" s="111"/>
      <c r="I180" s="111"/>
      <c r="J180" s="111">
        <v>4156.17</v>
      </c>
      <c r="K180" s="132">
        <f t="shared" si="7"/>
        <v>343.82999999999993</v>
      </c>
      <c r="L180" s="196">
        <v>5500</v>
      </c>
      <c r="M180" s="147">
        <v>100</v>
      </c>
      <c r="N180" s="147"/>
      <c r="O180" s="147">
        <v>5583.91</v>
      </c>
      <c r="P180" s="147">
        <f t="shared" si="5"/>
        <v>16.090000000000146</v>
      </c>
      <c r="Q180" s="211">
        <v>6750</v>
      </c>
      <c r="R180" s="166">
        <v>8775</v>
      </c>
      <c r="S180" s="57" t="s">
        <v>266</v>
      </c>
      <c r="T180" s="22" t="s">
        <v>266</v>
      </c>
      <c r="U180" s="22" t="s">
        <v>266</v>
      </c>
      <c r="V180" s="22"/>
      <c r="W180" s="22" t="s">
        <v>266</v>
      </c>
      <c r="X180" s="22"/>
      <c r="Y180" s="137" t="s">
        <v>266</v>
      </c>
      <c r="Z180" s="186">
        <v>7250</v>
      </c>
      <c r="AA180" s="282"/>
    </row>
    <row r="181" spans="1:27" s="3" customFormat="1" ht="14.25" x14ac:dyDescent="0.2">
      <c r="A181" s="11" t="s">
        <v>105</v>
      </c>
      <c r="B181" s="97"/>
      <c r="C181" s="71"/>
      <c r="D181" s="97"/>
      <c r="E181" s="97"/>
      <c r="F181" s="97"/>
      <c r="G181" s="111"/>
      <c r="H181" s="111"/>
      <c r="I181" s="111"/>
      <c r="J181" s="111"/>
      <c r="K181" s="132">
        <f t="shared" si="7"/>
        <v>0</v>
      </c>
      <c r="L181" s="196"/>
      <c r="M181" s="147"/>
      <c r="N181" s="147"/>
      <c r="O181" s="147"/>
      <c r="P181" s="147">
        <f t="shared" si="5"/>
        <v>0</v>
      </c>
      <c r="Q181" s="211"/>
      <c r="R181" s="166"/>
      <c r="S181" s="22"/>
      <c r="T181" s="22"/>
      <c r="U181" s="22"/>
      <c r="V181" s="22"/>
      <c r="W181" s="22"/>
      <c r="X181" s="22"/>
      <c r="Y181" s="137"/>
      <c r="Z181" s="186"/>
    </row>
    <row r="182" spans="1:27" s="3" customFormat="1" ht="14.25" x14ac:dyDescent="0.2">
      <c r="A182" s="11" t="s">
        <v>200</v>
      </c>
      <c r="B182" s="97">
        <v>300</v>
      </c>
      <c r="C182" s="71"/>
      <c r="D182" s="109">
        <v>300</v>
      </c>
      <c r="E182" s="97"/>
      <c r="F182" s="97">
        <f>B182-D182</f>
        <v>0</v>
      </c>
      <c r="G182" s="20"/>
      <c r="H182" s="20"/>
      <c r="I182" s="20"/>
      <c r="J182" s="20"/>
      <c r="K182" s="132">
        <f t="shared" si="7"/>
        <v>0</v>
      </c>
      <c r="L182" s="196"/>
      <c r="M182" s="147"/>
      <c r="N182" s="147"/>
      <c r="O182" s="147"/>
      <c r="P182" s="147">
        <f t="shared" si="5"/>
        <v>0</v>
      </c>
      <c r="Q182" s="211"/>
      <c r="R182" s="166"/>
      <c r="S182" s="22"/>
      <c r="T182" s="22"/>
      <c r="U182" s="22"/>
      <c r="V182" s="22"/>
      <c r="W182" s="22"/>
      <c r="X182" s="22"/>
      <c r="Y182" s="137"/>
      <c r="Z182" s="186"/>
    </row>
    <row r="183" spans="1:27" s="3" customFormat="1" ht="14.25" x14ac:dyDescent="0.2">
      <c r="A183" s="10" t="s">
        <v>100</v>
      </c>
      <c r="B183" s="97">
        <v>2000</v>
      </c>
      <c r="C183" s="71"/>
      <c r="D183" s="97"/>
      <c r="E183" s="97">
        <v>1949.5</v>
      </c>
      <c r="F183" s="97">
        <f>B183-E183</f>
        <v>50.5</v>
      </c>
      <c r="G183" s="20"/>
      <c r="H183" s="20"/>
      <c r="I183" s="20"/>
      <c r="J183" s="20"/>
      <c r="K183" s="132">
        <f t="shared" si="7"/>
        <v>0</v>
      </c>
      <c r="L183" s="196"/>
      <c r="M183" s="147"/>
      <c r="N183" s="147"/>
      <c r="O183" s="147"/>
      <c r="P183" s="147">
        <f t="shared" si="5"/>
        <v>0</v>
      </c>
      <c r="Q183" s="211"/>
      <c r="R183" s="166">
        <v>2600</v>
      </c>
      <c r="S183" s="22" t="s">
        <v>266</v>
      </c>
      <c r="T183" s="22" t="s">
        <v>266</v>
      </c>
      <c r="U183" s="22" t="s">
        <v>266</v>
      </c>
      <c r="V183" s="22"/>
      <c r="W183" s="22" t="s">
        <v>266</v>
      </c>
      <c r="X183" s="22"/>
      <c r="Y183" s="137" t="s">
        <v>266</v>
      </c>
      <c r="Z183" s="186">
        <v>1000</v>
      </c>
      <c r="AA183" s="282"/>
    </row>
    <row r="184" spans="1:27" s="3" customFormat="1" ht="38.25" x14ac:dyDescent="0.2">
      <c r="A184" s="11" t="s">
        <v>54</v>
      </c>
      <c r="B184" s="97">
        <v>1000</v>
      </c>
      <c r="C184" s="71"/>
      <c r="D184" s="97"/>
      <c r="E184" s="97"/>
      <c r="F184" s="97">
        <v>1000</v>
      </c>
      <c r="G184" s="111">
        <v>1080</v>
      </c>
      <c r="H184" s="111"/>
      <c r="I184" s="111"/>
      <c r="J184" s="111"/>
      <c r="K184" s="132">
        <f t="shared" si="7"/>
        <v>1080</v>
      </c>
      <c r="L184" s="196">
        <v>1384</v>
      </c>
      <c r="M184" s="147"/>
      <c r="N184" s="147"/>
      <c r="O184" s="147"/>
      <c r="P184" s="147">
        <f t="shared" si="5"/>
        <v>1384</v>
      </c>
      <c r="Q184" s="211"/>
      <c r="R184" s="166"/>
      <c r="S184" s="30"/>
      <c r="T184" s="30"/>
      <c r="U184" s="30"/>
      <c r="V184" s="30"/>
      <c r="W184" s="30"/>
      <c r="X184" s="30"/>
      <c r="Y184" s="140"/>
      <c r="Z184" s="186"/>
    </row>
    <row r="185" spans="1:27" s="19" customFormat="1" ht="14.25" x14ac:dyDescent="0.2">
      <c r="A185" s="33" t="s">
        <v>53</v>
      </c>
      <c r="B185" s="106"/>
      <c r="C185" s="80"/>
      <c r="D185" s="106"/>
      <c r="E185" s="106"/>
      <c r="F185" s="106"/>
      <c r="G185" s="115"/>
      <c r="H185" s="115"/>
      <c r="I185" s="115"/>
      <c r="J185" s="115"/>
      <c r="K185" s="132">
        <f t="shared" si="7"/>
        <v>0</v>
      </c>
      <c r="L185" s="196"/>
      <c r="M185" s="147"/>
      <c r="N185" s="147"/>
      <c r="O185" s="147"/>
      <c r="P185" s="147">
        <f t="shared" si="5"/>
        <v>0</v>
      </c>
      <c r="Q185" s="215"/>
      <c r="R185" s="169"/>
      <c r="S185" s="46"/>
      <c r="T185" s="46"/>
      <c r="U185" s="46"/>
      <c r="V185" s="46"/>
      <c r="W185" s="46"/>
      <c r="X185" s="46"/>
      <c r="Y185" s="136"/>
      <c r="Z185" s="186"/>
      <c r="AA185" s="3"/>
    </row>
    <row r="186" spans="1:27" s="3" customFormat="1" ht="25.5" x14ac:dyDescent="0.2">
      <c r="A186" s="10" t="s">
        <v>101</v>
      </c>
      <c r="B186" s="97">
        <v>120</v>
      </c>
      <c r="C186" s="71"/>
      <c r="D186" s="97"/>
      <c r="E186" s="97"/>
      <c r="F186" s="97">
        <v>120</v>
      </c>
      <c r="G186" s="111">
        <v>280</v>
      </c>
      <c r="H186" s="111"/>
      <c r="I186" s="111"/>
      <c r="J186" s="111">
        <v>280</v>
      </c>
      <c r="K186" s="132">
        <f t="shared" si="7"/>
        <v>0</v>
      </c>
      <c r="L186" s="196">
        <v>200</v>
      </c>
      <c r="M186" s="147"/>
      <c r="N186" s="147"/>
      <c r="O186" s="147"/>
      <c r="P186" s="147">
        <f t="shared" si="5"/>
        <v>200</v>
      </c>
      <c r="Q186" s="211">
        <v>100</v>
      </c>
      <c r="R186" s="166">
        <v>130</v>
      </c>
      <c r="S186" s="22" t="s">
        <v>266</v>
      </c>
      <c r="T186" s="22" t="s">
        <v>266</v>
      </c>
      <c r="U186" s="22" t="s">
        <v>266</v>
      </c>
      <c r="V186" s="22"/>
      <c r="W186" s="22" t="s">
        <v>266</v>
      </c>
      <c r="X186" s="22"/>
      <c r="Y186" s="137" t="s">
        <v>266</v>
      </c>
      <c r="Z186" s="186">
        <v>130</v>
      </c>
    </row>
    <row r="187" spans="1:27" s="3" customFormat="1" ht="25.5" x14ac:dyDescent="0.2">
      <c r="A187" s="11" t="s">
        <v>55</v>
      </c>
      <c r="B187" s="97">
        <v>2000</v>
      </c>
      <c r="C187" s="71"/>
      <c r="D187" s="97"/>
      <c r="E187" s="97">
        <v>1990.43</v>
      </c>
      <c r="F187" s="97">
        <f>B187-E187</f>
        <v>9.5699999999999363</v>
      </c>
      <c r="G187" s="111">
        <v>1840</v>
      </c>
      <c r="H187" s="111">
        <v>1353</v>
      </c>
      <c r="I187" s="111"/>
      <c r="J187" s="111">
        <v>3069.29</v>
      </c>
      <c r="K187" s="132">
        <f t="shared" si="7"/>
        <v>123.71000000000004</v>
      </c>
      <c r="L187" s="196">
        <v>2390</v>
      </c>
      <c r="M187" s="147"/>
      <c r="N187" s="147"/>
      <c r="O187" s="147">
        <v>2390</v>
      </c>
      <c r="P187" s="147">
        <f t="shared" si="5"/>
        <v>0</v>
      </c>
      <c r="Q187" s="211">
        <v>3300</v>
      </c>
      <c r="R187" s="166">
        <v>5000</v>
      </c>
      <c r="S187" s="22" t="s">
        <v>266</v>
      </c>
      <c r="T187" s="22" t="s">
        <v>266</v>
      </c>
      <c r="U187" s="22" t="s">
        <v>266</v>
      </c>
      <c r="V187" s="86"/>
      <c r="W187" s="22" t="s">
        <v>266</v>
      </c>
      <c r="X187" s="22"/>
      <c r="Y187" s="137" t="s">
        <v>266</v>
      </c>
      <c r="Z187" s="186">
        <v>4200</v>
      </c>
    </row>
    <row r="188" spans="1:27" s="3" customFormat="1" ht="14.25" x14ac:dyDescent="0.2">
      <c r="A188" s="29" t="s">
        <v>56</v>
      </c>
      <c r="B188" s="97">
        <v>15000</v>
      </c>
      <c r="C188" s="71"/>
      <c r="D188" s="97"/>
      <c r="E188" s="97">
        <v>15005</v>
      </c>
      <c r="F188" s="97">
        <f>B188-E188</f>
        <v>-5</v>
      </c>
      <c r="G188" s="111">
        <v>15000</v>
      </c>
      <c r="H188" s="111"/>
      <c r="I188" s="111"/>
      <c r="J188" s="111">
        <v>3889.95</v>
      </c>
      <c r="K188" s="132">
        <f t="shared" si="7"/>
        <v>11110.05</v>
      </c>
      <c r="L188" s="196">
        <v>15000</v>
      </c>
      <c r="M188" s="147"/>
      <c r="N188" s="147"/>
      <c r="O188" s="147">
        <v>15000</v>
      </c>
      <c r="P188" s="147">
        <f t="shared" si="5"/>
        <v>0</v>
      </c>
      <c r="Q188" s="211">
        <v>12500</v>
      </c>
      <c r="R188" s="166">
        <v>16250</v>
      </c>
      <c r="S188" s="30" t="s">
        <v>266</v>
      </c>
      <c r="T188" s="30" t="s">
        <v>266</v>
      </c>
      <c r="U188" s="57" t="s">
        <v>266</v>
      </c>
      <c r="V188" s="57"/>
      <c r="W188" s="22" t="s">
        <v>266</v>
      </c>
      <c r="X188" s="22"/>
      <c r="Y188" s="137" t="s">
        <v>266</v>
      </c>
      <c r="Z188" s="186">
        <v>13000</v>
      </c>
    </row>
    <row r="189" spans="1:27" s="3" customFormat="1" ht="25.5" x14ac:dyDescent="0.2">
      <c r="A189" s="10" t="s">
        <v>120</v>
      </c>
      <c r="B189" s="97">
        <v>4000</v>
      </c>
      <c r="C189" s="71"/>
      <c r="D189" s="97"/>
      <c r="E189" s="97">
        <v>1536.3</v>
      </c>
      <c r="F189" s="97">
        <f>B189-E189</f>
        <v>2463.6999999999998</v>
      </c>
      <c r="G189" s="111">
        <v>4750</v>
      </c>
      <c r="H189" s="111"/>
      <c r="I189" s="111"/>
      <c r="J189" s="111"/>
      <c r="K189" s="132">
        <f t="shared" si="7"/>
        <v>4750</v>
      </c>
      <c r="L189" s="196">
        <v>5425</v>
      </c>
      <c r="M189" s="147"/>
      <c r="N189" s="147"/>
      <c r="O189" s="147">
        <v>0</v>
      </c>
      <c r="P189" s="147">
        <f t="shared" si="5"/>
        <v>5425</v>
      </c>
      <c r="Q189" s="211"/>
      <c r="R189" s="166"/>
      <c r="S189" s="30"/>
      <c r="T189" s="22"/>
      <c r="U189" s="22"/>
      <c r="V189" s="22"/>
      <c r="W189" s="22"/>
      <c r="X189" s="22"/>
      <c r="Y189" s="137"/>
      <c r="Z189" s="186"/>
    </row>
    <row r="190" spans="1:27" s="3" customFormat="1" ht="14.25" x14ac:dyDescent="0.2">
      <c r="A190" s="11" t="s">
        <v>57</v>
      </c>
      <c r="B190" s="97">
        <v>7500</v>
      </c>
      <c r="C190" s="71"/>
      <c r="D190" s="97"/>
      <c r="E190" s="97">
        <v>107.1</v>
      </c>
      <c r="F190" s="97">
        <f>B190-E190</f>
        <v>7392.9</v>
      </c>
      <c r="G190" s="111">
        <v>7500</v>
      </c>
      <c r="H190" s="111">
        <v>5912.55</v>
      </c>
      <c r="I190" s="111"/>
      <c r="J190" s="111">
        <v>9122.32</v>
      </c>
      <c r="K190" s="132">
        <f t="shared" si="7"/>
        <v>4290.2299999999996</v>
      </c>
      <c r="L190" s="196">
        <v>7500</v>
      </c>
      <c r="M190" s="147"/>
      <c r="N190" s="147"/>
      <c r="O190" s="147">
        <v>7500</v>
      </c>
      <c r="P190" s="147">
        <f t="shared" si="5"/>
        <v>0</v>
      </c>
      <c r="Q190" s="211">
        <v>8000</v>
      </c>
      <c r="R190" s="166">
        <v>10300</v>
      </c>
      <c r="S190" s="30" t="s">
        <v>266</v>
      </c>
      <c r="T190" s="30" t="s">
        <v>266</v>
      </c>
      <c r="U190" s="57" t="s">
        <v>266</v>
      </c>
      <c r="V190" s="57"/>
      <c r="W190" s="22" t="s">
        <v>266</v>
      </c>
      <c r="X190" s="22"/>
      <c r="Y190" s="137" t="s">
        <v>266</v>
      </c>
      <c r="Z190" s="186">
        <v>8500</v>
      </c>
    </row>
    <row r="191" spans="1:27" s="3" customFormat="1" ht="14.25" x14ac:dyDescent="0.2">
      <c r="A191" s="11" t="s">
        <v>182</v>
      </c>
      <c r="B191" s="97">
        <v>0</v>
      </c>
      <c r="C191" s="71"/>
      <c r="D191" s="97"/>
      <c r="E191" s="97"/>
      <c r="F191" s="97"/>
      <c r="G191" s="111"/>
      <c r="H191" s="111"/>
      <c r="I191" s="111"/>
      <c r="J191" s="111"/>
      <c r="K191" s="132">
        <f t="shared" si="7"/>
        <v>0</v>
      </c>
      <c r="L191" s="196">
        <v>0</v>
      </c>
      <c r="M191" s="147"/>
      <c r="N191" s="147"/>
      <c r="O191" s="147"/>
      <c r="P191" s="147">
        <f t="shared" si="5"/>
        <v>0</v>
      </c>
      <c r="Q191" s="211"/>
      <c r="R191" s="166"/>
      <c r="S191" s="22"/>
      <c r="T191" s="22"/>
      <c r="U191" s="22"/>
      <c r="V191" s="22"/>
      <c r="W191" s="22"/>
      <c r="X191" s="22"/>
      <c r="Y191" s="137"/>
      <c r="Z191" s="186"/>
    </row>
    <row r="192" spans="1:27" s="3" customFormat="1" ht="14.25" x14ac:dyDescent="0.2">
      <c r="A192" s="10" t="s">
        <v>172</v>
      </c>
      <c r="B192" s="97">
        <v>500</v>
      </c>
      <c r="C192" s="71"/>
      <c r="D192" s="97"/>
      <c r="E192" s="97"/>
      <c r="F192" s="97">
        <v>500</v>
      </c>
      <c r="G192" s="111">
        <v>400</v>
      </c>
      <c r="H192" s="111"/>
      <c r="I192" s="111"/>
      <c r="J192" s="111"/>
      <c r="K192" s="132">
        <f t="shared" si="7"/>
        <v>400</v>
      </c>
      <c r="L192" s="196">
        <v>0</v>
      </c>
      <c r="M192" s="147"/>
      <c r="N192" s="147"/>
      <c r="O192" s="147"/>
      <c r="P192" s="147">
        <f t="shared" si="5"/>
        <v>0</v>
      </c>
      <c r="Q192" s="211">
        <v>250</v>
      </c>
      <c r="R192" s="166">
        <v>325</v>
      </c>
      <c r="S192" s="22" t="s">
        <v>266</v>
      </c>
      <c r="T192" s="22" t="s">
        <v>266</v>
      </c>
      <c r="U192" s="22" t="s">
        <v>266</v>
      </c>
      <c r="V192" s="22"/>
      <c r="W192" s="22" t="s">
        <v>266</v>
      </c>
      <c r="X192" s="22"/>
      <c r="Y192" s="137" t="s">
        <v>266</v>
      </c>
      <c r="Z192" s="186">
        <v>250</v>
      </c>
    </row>
    <row r="193" spans="1:28" s="3" customFormat="1" ht="14.25" x14ac:dyDescent="0.2">
      <c r="A193" s="11" t="s">
        <v>58</v>
      </c>
      <c r="B193" s="97">
        <v>6000</v>
      </c>
      <c r="C193" s="71"/>
      <c r="D193" s="97"/>
      <c r="E193" s="97">
        <v>6056.39</v>
      </c>
      <c r="F193" s="97">
        <f>B193-E193</f>
        <v>-56.390000000000327</v>
      </c>
      <c r="G193" s="111">
        <v>6600</v>
      </c>
      <c r="H193" s="111"/>
      <c r="I193" s="111"/>
      <c r="J193" s="111">
        <v>5659.97</v>
      </c>
      <c r="K193" s="132">
        <f t="shared" si="7"/>
        <v>940.02999999999975</v>
      </c>
      <c r="L193" s="196">
        <v>8150</v>
      </c>
      <c r="M193" s="147"/>
      <c r="N193" s="147"/>
      <c r="O193" s="147">
        <v>8149.72</v>
      </c>
      <c r="P193" s="147">
        <f t="shared" si="5"/>
        <v>0.27999999999974534</v>
      </c>
      <c r="Q193" s="211">
        <v>10000</v>
      </c>
      <c r="R193" s="166">
        <v>10000</v>
      </c>
      <c r="S193" s="30" t="s">
        <v>266</v>
      </c>
      <c r="T193" s="30" t="s">
        <v>266</v>
      </c>
      <c r="U193" s="30" t="s">
        <v>266</v>
      </c>
      <c r="V193" s="30"/>
      <c r="W193" s="22" t="s">
        <v>266</v>
      </c>
      <c r="X193" s="22"/>
      <c r="Y193" s="137" t="s">
        <v>266</v>
      </c>
      <c r="Z193" s="186">
        <v>9000</v>
      </c>
      <c r="AA193" s="282"/>
    </row>
    <row r="194" spans="1:28" s="3" customFormat="1" ht="25.5" x14ac:dyDescent="0.2">
      <c r="A194" s="32" t="s">
        <v>59</v>
      </c>
      <c r="B194" s="104">
        <v>200</v>
      </c>
      <c r="C194" s="79"/>
      <c r="D194" s="104"/>
      <c r="E194" s="104">
        <v>200</v>
      </c>
      <c r="F194" s="104">
        <v>0</v>
      </c>
      <c r="G194" s="116">
        <v>300</v>
      </c>
      <c r="H194" s="116"/>
      <c r="I194" s="116"/>
      <c r="J194" s="116"/>
      <c r="K194" s="132">
        <f t="shared" si="7"/>
        <v>300</v>
      </c>
      <c r="L194" s="196"/>
      <c r="M194" s="147"/>
      <c r="N194" s="147"/>
      <c r="O194" s="147"/>
      <c r="P194" s="147">
        <f t="shared" si="5"/>
        <v>0</v>
      </c>
      <c r="Q194" s="216">
        <v>200</v>
      </c>
      <c r="R194" s="170"/>
      <c r="S194" s="61"/>
      <c r="T194" s="61"/>
      <c r="U194" s="61"/>
      <c r="V194" s="61"/>
      <c r="W194" s="61"/>
      <c r="X194" s="61"/>
      <c r="Y194" s="141"/>
      <c r="Z194" s="186"/>
    </row>
    <row r="195" spans="1:28" s="36" customFormat="1" ht="25.5" x14ac:dyDescent="0.2">
      <c r="A195" s="34" t="s">
        <v>239</v>
      </c>
      <c r="B195" s="105">
        <v>240</v>
      </c>
      <c r="C195" s="95">
        <v>760</v>
      </c>
      <c r="D195" s="105"/>
      <c r="E195" s="105">
        <v>996.37</v>
      </c>
      <c r="F195" s="105">
        <f>B195+C195-E195</f>
        <v>3.6299999999999955</v>
      </c>
      <c r="G195" s="117">
        <v>1000</v>
      </c>
      <c r="H195" s="117"/>
      <c r="I195" s="117"/>
      <c r="J195" s="117"/>
      <c r="K195" s="132">
        <f t="shared" si="7"/>
        <v>1000</v>
      </c>
      <c r="L195" s="196">
        <v>1500</v>
      </c>
      <c r="M195" s="147"/>
      <c r="N195" s="147"/>
      <c r="O195" s="147">
        <v>1500</v>
      </c>
      <c r="P195" s="147">
        <f t="shared" si="5"/>
        <v>0</v>
      </c>
      <c r="Q195" s="217">
        <v>1000</v>
      </c>
      <c r="R195" s="171"/>
      <c r="S195" s="59"/>
      <c r="T195" s="45" t="s">
        <v>266</v>
      </c>
      <c r="U195" s="59"/>
      <c r="V195" s="59"/>
      <c r="W195" s="35"/>
      <c r="X195" s="35"/>
      <c r="Y195" s="142"/>
      <c r="Z195" s="186"/>
      <c r="AA195" s="3"/>
    </row>
    <row r="196" spans="1:28" s="3" customFormat="1" ht="14.25" x14ac:dyDescent="0.2">
      <c r="A196" s="10" t="s">
        <v>246</v>
      </c>
      <c r="B196" s="97">
        <v>800</v>
      </c>
      <c r="C196" s="71"/>
      <c r="D196" s="109">
        <v>266.67</v>
      </c>
      <c r="E196" s="97"/>
      <c r="F196" s="97">
        <f>B196-D196</f>
        <v>533.32999999999993</v>
      </c>
      <c r="G196" s="111">
        <v>900</v>
      </c>
      <c r="H196" s="111"/>
      <c r="I196" s="111"/>
      <c r="J196" s="111"/>
      <c r="K196" s="132">
        <f t="shared" si="7"/>
        <v>900</v>
      </c>
      <c r="L196" s="148">
        <v>500</v>
      </c>
      <c r="M196" s="147"/>
      <c r="N196" s="147"/>
      <c r="O196" s="147">
        <v>470</v>
      </c>
      <c r="P196" s="147">
        <f t="shared" si="5"/>
        <v>30</v>
      </c>
      <c r="Q196" s="211">
        <v>250</v>
      </c>
      <c r="R196" s="123">
        <v>260</v>
      </c>
      <c r="S196" s="22" t="s">
        <v>266</v>
      </c>
      <c r="T196" s="22" t="s">
        <v>266</v>
      </c>
      <c r="U196" s="22" t="s">
        <v>266</v>
      </c>
      <c r="V196" s="22"/>
      <c r="W196" s="22" t="s">
        <v>266</v>
      </c>
      <c r="X196" s="22"/>
      <c r="Y196" s="137" t="s">
        <v>266</v>
      </c>
      <c r="Z196" s="186">
        <v>260</v>
      </c>
    </row>
    <row r="197" spans="1:28" s="3" customFormat="1" ht="14.25" x14ac:dyDescent="0.2">
      <c r="A197" s="10" t="s">
        <v>296</v>
      </c>
      <c r="B197" s="97">
        <v>700</v>
      </c>
      <c r="C197" s="71"/>
      <c r="D197" s="97"/>
      <c r="E197" s="97"/>
      <c r="F197" s="97">
        <v>700</v>
      </c>
      <c r="G197" s="111">
        <v>900</v>
      </c>
      <c r="H197" s="111"/>
      <c r="I197" s="111"/>
      <c r="J197" s="111">
        <v>900</v>
      </c>
      <c r="K197" s="132">
        <f t="shared" si="7"/>
        <v>0</v>
      </c>
      <c r="L197" s="196">
        <v>800</v>
      </c>
      <c r="M197" s="147"/>
      <c r="N197" s="147"/>
      <c r="O197" s="147">
        <v>795.23</v>
      </c>
      <c r="P197" s="147">
        <f t="shared" si="5"/>
        <v>4.7699999999999818</v>
      </c>
      <c r="Q197" s="211">
        <v>800</v>
      </c>
      <c r="R197" s="166">
        <v>1200</v>
      </c>
      <c r="S197" s="30" t="s">
        <v>266</v>
      </c>
      <c r="T197" s="30" t="s">
        <v>266</v>
      </c>
      <c r="U197" s="57" t="s">
        <v>266</v>
      </c>
      <c r="V197" s="57"/>
      <c r="W197" s="22" t="s">
        <v>266</v>
      </c>
      <c r="X197" s="22"/>
      <c r="Y197" s="137" t="s">
        <v>266</v>
      </c>
      <c r="Z197" s="186">
        <v>900</v>
      </c>
      <c r="AA197" s="282"/>
    </row>
    <row r="198" spans="1:28" s="3" customFormat="1" ht="25.5" x14ac:dyDescent="0.2">
      <c r="A198" s="10" t="s">
        <v>404</v>
      </c>
      <c r="B198" s="97"/>
      <c r="C198" s="71"/>
      <c r="D198" s="97"/>
      <c r="E198" s="97"/>
      <c r="F198" s="97"/>
      <c r="G198" s="111"/>
      <c r="H198" s="111"/>
      <c r="I198" s="111"/>
      <c r="J198" s="111"/>
      <c r="K198" s="132"/>
      <c r="L198" s="196"/>
      <c r="M198" s="147"/>
      <c r="N198" s="147"/>
      <c r="O198" s="147"/>
      <c r="P198" s="147"/>
      <c r="Q198" s="211"/>
      <c r="R198" s="166">
        <v>4750</v>
      </c>
      <c r="S198" s="30" t="s">
        <v>266</v>
      </c>
      <c r="T198" s="30" t="s">
        <v>266</v>
      </c>
      <c r="U198" s="57" t="s">
        <v>266</v>
      </c>
      <c r="V198" s="57"/>
      <c r="W198" s="22" t="s">
        <v>266</v>
      </c>
      <c r="X198" s="22"/>
      <c r="Y198" s="137" t="s">
        <v>266</v>
      </c>
      <c r="Z198" s="186">
        <v>500</v>
      </c>
    </row>
    <row r="199" spans="1:28" s="3" customFormat="1" ht="25.5" x14ac:dyDescent="0.2">
      <c r="A199" s="10" t="s">
        <v>310</v>
      </c>
      <c r="B199" s="97"/>
      <c r="C199" s="71"/>
      <c r="D199" s="97"/>
      <c r="E199" s="97"/>
      <c r="F199" s="97"/>
      <c r="G199" s="111">
        <v>500</v>
      </c>
      <c r="H199" s="111"/>
      <c r="I199" s="111"/>
      <c r="J199" s="111">
        <v>500</v>
      </c>
      <c r="K199" s="132">
        <f t="shared" si="7"/>
        <v>0</v>
      </c>
      <c r="L199" s="196">
        <v>650</v>
      </c>
      <c r="M199" s="147"/>
      <c r="N199" s="147"/>
      <c r="O199" s="147">
        <v>0</v>
      </c>
      <c r="P199" s="147">
        <f t="shared" si="5"/>
        <v>650</v>
      </c>
      <c r="Q199" s="211">
        <v>750</v>
      </c>
      <c r="R199" s="166"/>
      <c r="S199" s="30"/>
      <c r="T199" s="30"/>
      <c r="U199" s="57"/>
      <c r="V199" s="57"/>
      <c r="W199" s="22"/>
      <c r="X199" s="22"/>
      <c r="Y199" s="137"/>
      <c r="Z199" s="186"/>
    </row>
    <row r="200" spans="1:28" s="3" customFormat="1" ht="14.25" x14ac:dyDescent="0.2">
      <c r="A200" s="10" t="s">
        <v>346</v>
      </c>
      <c r="B200" s="97"/>
      <c r="C200" s="71"/>
      <c r="D200" s="97"/>
      <c r="E200" s="97"/>
      <c r="F200" s="97"/>
      <c r="G200" s="111"/>
      <c r="H200" s="111"/>
      <c r="I200" s="111"/>
      <c r="J200" s="111"/>
      <c r="K200" s="132">
        <f>G200+H200-I200-J200</f>
        <v>0</v>
      </c>
      <c r="L200" s="196">
        <v>500</v>
      </c>
      <c r="M200" s="147"/>
      <c r="N200" s="147"/>
      <c r="O200" s="147">
        <v>0</v>
      </c>
      <c r="P200" s="147">
        <f t="shared" si="5"/>
        <v>500</v>
      </c>
      <c r="Q200" s="211">
        <v>510</v>
      </c>
      <c r="R200" s="166"/>
      <c r="S200" s="30"/>
      <c r="T200" s="22"/>
      <c r="U200" s="22"/>
      <c r="V200" s="22"/>
      <c r="W200" s="22"/>
      <c r="X200" s="22"/>
      <c r="Y200" s="137"/>
      <c r="Z200" s="186"/>
    </row>
    <row r="201" spans="1:28" s="3" customFormat="1" ht="14.25" x14ac:dyDescent="0.2">
      <c r="A201" s="11" t="s">
        <v>157</v>
      </c>
      <c r="B201" s="97">
        <v>0</v>
      </c>
      <c r="C201" s="71"/>
      <c r="D201" s="97"/>
      <c r="E201" s="97"/>
      <c r="F201" s="97">
        <v>0</v>
      </c>
      <c r="G201" s="111"/>
      <c r="H201" s="111"/>
      <c r="I201" s="111"/>
      <c r="J201" s="111"/>
      <c r="K201" s="132">
        <f t="shared" si="7"/>
        <v>0</v>
      </c>
      <c r="L201" s="196"/>
      <c r="M201" s="147"/>
      <c r="N201" s="147"/>
      <c r="O201" s="147"/>
      <c r="P201" s="147">
        <f t="shared" si="5"/>
        <v>0</v>
      </c>
      <c r="Q201" s="211"/>
      <c r="R201" s="166"/>
      <c r="S201" s="22"/>
      <c r="T201" s="22"/>
      <c r="U201" s="22"/>
      <c r="V201" s="22"/>
      <c r="W201" s="22"/>
      <c r="X201" s="22"/>
      <c r="Y201" s="137"/>
      <c r="Z201" s="186"/>
    </row>
    <row r="202" spans="1:28" s="3" customFormat="1" ht="14.25" x14ac:dyDescent="0.2">
      <c r="A202" s="11" t="s">
        <v>183</v>
      </c>
      <c r="B202" s="97">
        <v>0</v>
      </c>
      <c r="C202" s="71"/>
      <c r="D202" s="97"/>
      <c r="E202" s="97"/>
      <c r="F202" s="97">
        <v>0</v>
      </c>
      <c r="G202" s="111"/>
      <c r="H202" s="111"/>
      <c r="I202" s="111"/>
      <c r="J202" s="111"/>
      <c r="K202" s="132">
        <f t="shared" si="7"/>
        <v>0</v>
      </c>
      <c r="L202" s="196"/>
      <c r="M202" s="147"/>
      <c r="N202" s="147"/>
      <c r="O202" s="147"/>
      <c r="P202" s="147">
        <f t="shared" si="5"/>
        <v>0</v>
      </c>
      <c r="Q202" s="211"/>
      <c r="R202" s="166"/>
      <c r="S202" s="22"/>
      <c r="T202" s="22"/>
      <c r="U202" s="22"/>
      <c r="V202" s="22"/>
      <c r="W202" s="22"/>
      <c r="X202" s="22"/>
      <c r="Y202" s="137"/>
      <c r="Z202" s="186"/>
    </row>
    <row r="203" spans="1:28" s="3" customFormat="1" ht="14.25" x14ac:dyDescent="0.2">
      <c r="A203" s="10" t="s">
        <v>60</v>
      </c>
      <c r="B203" s="97">
        <v>400</v>
      </c>
      <c r="C203" s="71"/>
      <c r="D203" s="109">
        <v>400</v>
      </c>
      <c r="E203" s="97"/>
      <c r="F203" s="97">
        <f>B203-D203</f>
        <v>0</v>
      </c>
      <c r="G203" s="111">
        <v>430</v>
      </c>
      <c r="H203" s="111"/>
      <c r="I203" s="111"/>
      <c r="J203" s="111">
        <v>430</v>
      </c>
      <c r="K203" s="132">
        <f t="shared" si="7"/>
        <v>0</v>
      </c>
      <c r="L203" s="196">
        <v>500</v>
      </c>
      <c r="M203" s="147"/>
      <c r="N203" s="147"/>
      <c r="O203" s="147">
        <v>500</v>
      </c>
      <c r="P203" s="147">
        <f t="shared" si="5"/>
        <v>0</v>
      </c>
      <c r="Q203" s="211">
        <v>600</v>
      </c>
      <c r="R203" s="166">
        <v>780</v>
      </c>
      <c r="S203" s="22" t="s">
        <v>266</v>
      </c>
      <c r="T203" s="22" t="s">
        <v>266</v>
      </c>
      <c r="U203" s="22" t="s">
        <v>266</v>
      </c>
      <c r="V203" s="86"/>
      <c r="W203" s="22" t="s">
        <v>266</v>
      </c>
      <c r="X203" s="22"/>
      <c r="Y203" s="137" t="s">
        <v>266</v>
      </c>
      <c r="Z203" s="186">
        <v>700</v>
      </c>
      <c r="AA203" s="282"/>
    </row>
    <row r="204" spans="1:28" s="3" customFormat="1" ht="14.25" x14ac:dyDescent="0.2">
      <c r="A204" s="10" t="s">
        <v>274</v>
      </c>
      <c r="B204" s="97" t="s">
        <v>227</v>
      </c>
      <c r="C204" s="71"/>
      <c r="D204" s="97"/>
      <c r="E204" s="97"/>
      <c r="F204" s="97"/>
      <c r="G204" s="111">
        <v>500</v>
      </c>
      <c r="H204" s="111"/>
      <c r="I204" s="111">
        <v>500</v>
      </c>
      <c r="J204" s="111"/>
      <c r="K204" s="132">
        <f t="shared" si="7"/>
        <v>0</v>
      </c>
      <c r="L204" s="196">
        <v>0</v>
      </c>
      <c r="M204" s="147"/>
      <c r="N204" s="147"/>
      <c r="O204" s="147"/>
      <c r="P204" s="147">
        <f t="shared" si="5"/>
        <v>0</v>
      </c>
      <c r="Q204" s="211"/>
      <c r="R204" s="166"/>
      <c r="S204" s="22"/>
      <c r="T204" s="22"/>
      <c r="U204" s="22"/>
      <c r="V204" s="22"/>
      <c r="W204" s="22"/>
      <c r="X204" s="22"/>
      <c r="Y204" s="137"/>
      <c r="Z204" s="186"/>
    </row>
    <row r="205" spans="1:28" s="3" customFormat="1" ht="14.25" x14ac:dyDescent="0.2">
      <c r="A205" s="11" t="s">
        <v>131</v>
      </c>
      <c r="B205" s="97">
        <v>0</v>
      </c>
      <c r="C205" s="71"/>
      <c r="D205" s="97"/>
      <c r="E205" s="97"/>
      <c r="F205" s="97">
        <v>0</v>
      </c>
      <c r="G205" s="111"/>
      <c r="H205" s="111"/>
      <c r="I205" s="111"/>
      <c r="J205" s="111"/>
      <c r="K205" s="132">
        <f t="shared" si="7"/>
        <v>0</v>
      </c>
      <c r="L205" s="196">
        <v>0</v>
      </c>
      <c r="M205" s="147"/>
      <c r="N205" s="147"/>
      <c r="O205" s="147"/>
      <c r="P205" s="147">
        <f t="shared" si="5"/>
        <v>0</v>
      </c>
      <c r="Q205" s="211"/>
      <c r="R205" s="166"/>
      <c r="S205" s="22"/>
      <c r="T205" s="22"/>
      <c r="U205" s="22"/>
      <c r="V205" s="22"/>
      <c r="W205" s="22"/>
      <c r="X205" s="22"/>
      <c r="Y205" s="137"/>
      <c r="Z205" s="186"/>
      <c r="AB205" s="3" t="s">
        <v>287</v>
      </c>
    </row>
    <row r="206" spans="1:28" s="3" customFormat="1" ht="14.25" x14ac:dyDescent="0.2">
      <c r="A206" s="11" t="s">
        <v>123</v>
      </c>
      <c r="B206" s="97">
        <v>650</v>
      </c>
      <c r="C206" s="71"/>
      <c r="D206" s="97"/>
      <c r="E206" s="97">
        <v>650</v>
      </c>
      <c r="F206" s="97">
        <f>B206-E206</f>
        <v>0</v>
      </c>
      <c r="G206" s="111"/>
      <c r="H206" s="111"/>
      <c r="I206" s="111"/>
      <c r="J206" s="111"/>
      <c r="K206" s="132">
        <f t="shared" si="7"/>
        <v>0</v>
      </c>
      <c r="L206" s="196">
        <v>0</v>
      </c>
      <c r="M206" s="147"/>
      <c r="N206" s="147"/>
      <c r="O206" s="147"/>
      <c r="P206" s="147">
        <f t="shared" si="5"/>
        <v>0</v>
      </c>
      <c r="Q206" s="211"/>
      <c r="R206" s="166"/>
      <c r="S206" s="57"/>
      <c r="T206" s="57"/>
      <c r="U206" s="57"/>
      <c r="V206" s="57"/>
      <c r="W206" s="22"/>
      <c r="X206" s="22"/>
      <c r="Y206" s="137"/>
      <c r="Z206" s="186"/>
    </row>
    <row r="207" spans="1:28" s="3" customFormat="1" ht="14.25" x14ac:dyDescent="0.2">
      <c r="A207" s="10" t="s">
        <v>140</v>
      </c>
      <c r="B207" s="97">
        <v>250</v>
      </c>
      <c r="C207" s="71"/>
      <c r="D207" s="97"/>
      <c r="E207" s="97">
        <v>220.5</v>
      </c>
      <c r="F207" s="97">
        <f>B207-E207</f>
        <v>29.5</v>
      </c>
      <c r="G207" s="111">
        <v>200</v>
      </c>
      <c r="H207" s="111"/>
      <c r="I207" s="111"/>
      <c r="J207" s="111"/>
      <c r="K207" s="132">
        <f t="shared" si="7"/>
        <v>200</v>
      </c>
      <c r="L207" s="196">
        <v>300</v>
      </c>
      <c r="M207" s="147"/>
      <c r="N207" s="147"/>
      <c r="O207" s="147">
        <v>0</v>
      </c>
      <c r="P207" s="147">
        <f t="shared" si="5"/>
        <v>300</v>
      </c>
      <c r="Q207" s="211"/>
      <c r="R207" s="166"/>
      <c r="S207" s="57"/>
      <c r="T207" s="57"/>
      <c r="U207" s="57"/>
      <c r="V207" s="57"/>
      <c r="W207" s="22"/>
      <c r="X207" s="22"/>
      <c r="Y207" s="137"/>
      <c r="Z207" s="186"/>
    </row>
    <row r="208" spans="1:28" s="3" customFormat="1" ht="14.25" x14ac:dyDescent="0.2">
      <c r="A208" s="10" t="s">
        <v>223</v>
      </c>
      <c r="B208" s="98">
        <v>300</v>
      </c>
      <c r="C208" s="72"/>
      <c r="D208" s="98"/>
      <c r="E208" s="98"/>
      <c r="F208" s="98">
        <v>300</v>
      </c>
      <c r="G208" s="111">
        <v>390</v>
      </c>
      <c r="H208" s="111"/>
      <c r="I208" s="111">
        <v>390</v>
      </c>
      <c r="J208" s="111"/>
      <c r="K208" s="132">
        <f t="shared" si="7"/>
        <v>0</v>
      </c>
      <c r="L208" s="196">
        <v>0</v>
      </c>
      <c r="M208" s="147"/>
      <c r="N208" s="147"/>
      <c r="O208" s="147"/>
      <c r="P208" s="147">
        <f t="shared" si="5"/>
        <v>0</v>
      </c>
      <c r="Q208" s="211"/>
      <c r="R208" s="166"/>
      <c r="S208" s="22"/>
      <c r="T208" s="57"/>
      <c r="U208" s="57"/>
      <c r="V208" s="57"/>
      <c r="W208" s="22"/>
      <c r="X208" s="22"/>
      <c r="Y208" s="137"/>
      <c r="Z208" s="186"/>
    </row>
    <row r="209" spans="1:27" s="3" customFormat="1" ht="14.25" x14ac:dyDescent="0.2">
      <c r="A209" s="10" t="s">
        <v>321</v>
      </c>
      <c r="B209" s="98"/>
      <c r="C209" s="72"/>
      <c r="D209" s="98"/>
      <c r="E209" s="98"/>
      <c r="F209" s="98"/>
      <c r="G209" s="114" t="s">
        <v>227</v>
      </c>
      <c r="H209" s="114"/>
      <c r="I209" s="114"/>
      <c r="J209" s="114"/>
      <c r="K209" s="132"/>
      <c r="L209" s="196">
        <v>190</v>
      </c>
      <c r="M209" s="147"/>
      <c r="N209" s="147"/>
      <c r="O209" s="147">
        <v>189</v>
      </c>
      <c r="P209" s="147">
        <f t="shared" ref="P209:P277" si="8">L209+M209-N209-O209</f>
        <v>1</v>
      </c>
      <c r="Q209" s="211">
        <v>209</v>
      </c>
      <c r="R209" s="166">
        <v>270</v>
      </c>
      <c r="S209" s="22" t="s">
        <v>266</v>
      </c>
      <c r="T209" s="30" t="s">
        <v>266</v>
      </c>
      <c r="U209" s="30" t="s">
        <v>266</v>
      </c>
      <c r="V209" s="57"/>
      <c r="W209" s="22" t="s">
        <v>266</v>
      </c>
      <c r="X209" s="22"/>
      <c r="Y209" s="137" t="s">
        <v>266</v>
      </c>
      <c r="Z209" s="186">
        <v>225</v>
      </c>
      <c r="AA209" s="282"/>
    </row>
    <row r="210" spans="1:27" s="3" customFormat="1" ht="14.25" x14ac:dyDescent="0.2">
      <c r="A210" s="11" t="s">
        <v>61</v>
      </c>
      <c r="B210" s="97">
        <v>0</v>
      </c>
      <c r="C210" s="71"/>
      <c r="D210" s="97"/>
      <c r="E210" s="97"/>
      <c r="F210" s="97">
        <v>0</v>
      </c>
      <c r="G210" s="111"/>
      <c r="H210" s="111"/>
      <c r="I210" s="111"/>
      <c r="J210" s="111"/>
      <c r="K210" s="132">
        <f t="shared" ref="K210:K239" si="9">G210+H210-I210-J210</f>
        <v>0</v>
      </c>
      <c r="L210" s="196">
        <v>0</v>
      </c>
      <c r="M210" s="147"/>
      <c r="N210" s="147"/>
      <c r="O210" s="147"/>
      <c r="P210" s="147">
        <f t="shared" si="8"/>
        <v>0</v>
      </c>
      <c r="Q210" s="211"/>
      <c r="R210" s="166"/>
      <c r="S210" s="22"/>
      <c r="T210" s="22"/>
      <c r="U210" s="22"/>
      <c r="V210" s="22"/>
      <c r="W210" s="22"/>
      <c r="X210" s="22"/>
      <c r="Y210" s="137"/>
      <c r="Z210" s="186"/>
    </row>
    <row r="211" spans="1:27" s="3" customFormat="1" ht="14.25" x14ac:dyDescent="0.2">
      <c r="A211" s="11" t="s">
        <v>62</v>
      </c>
      <c r="B211" s="97">
        <v>4600</v>
      </c>
      <c r="C211" s="71">
        <v>98.84</v>
      </c>
      <c r="D211" s="97"/>
      <c r="E211" s="97">
        <v>4698.84</v>
      </c>
      <c r="F211" s="97">
        <f>B211+C211-E211</f>
        <v>0</v>
      </c>
      <c r="G211" s="111">
        <v>5200</v>
      </c>
      <c r="H211" s="111"/>
      <c r="I211" s="111"/>
      <c r="J211" s="111">
        <v>5200</v>
      </c>
      <c r="K211" s="132">
        <f t="shared" si="9"/>
        <v>0</v>
      </c>
      <c r="L211" s="196">
        <v>6760</v>
      </c>
      <c r="M211" s="147"/>
      <c r="N211" s="147"/>
      <c r="O211" s="147">
        <v>6228.76</v>
      </c>
      <c r="P211" s="147">
        <f t="shared" si="8"/>
        <v>531.23999999999978</v>
      </c>
      <c r="Q211" s="211">
        <v>8000</v>
      </c>
      <c r="R211" s="166">
        <v>8500</v>
      </c>
      <c r="S211" s="30" t="s">
        <v>266</v>
      </c>
      <c r="T211" s="30" t="s">
        <v>266</v>
      </c>
      <c r="U211" s="57" t="s">
        <v>266</v>
      </c>
      <c r="V211" s="57"/>
      <c r="W211" s="30" t="s">
        <v>266</v>
      </c>
      <c r="X211" s="30"/>
      <c r="Y211" s="137" t="s">
        <v>266</v>
      </c>
      <c r="Z211" s="186">
        <v>8000</v>
      </c>
    </row>
    <row r="212" spans="1:27" s="3" customFormat="1" ht="14.25" x14ac:dyDescent="0.2">
      <c r="A212" s="11" t="s">
        <v>108</v>
      </c>
      <c r="B212" s="97">
        <v>0</v>
      </c>
      <c r="C212" s="71"/>
      <c r="D212" s="97"/>
      <c r="E212" s="97"/>
      <c r="F212" s="97">
        <v>0</v>
      </c>
      <c r="G212" s="111">
        <v>1500</v>
      </c>
      <c r="H212" s="111"/>
      <c r="I212" s="111"/>
      <c r="J212" s="111"/>
      <c r="K212" s="132">
        <f t="shared" si="9"/>
        <v>1500</v>
      </c>
      <c r="L212" s="196">
        <v>0</v>
      </c>
      <c r="M212" s="147"/>
      <c r="N212" s="147"/>
      <c r="O212" s="147"/>
      <c r="P212" s="147">
        <f t="shared" si="8"/>
        <v>0</v>
      </c>
      <c r="Q212" s="211"/>
      <c r="R212" s="166"/>
      <c r="S212" s="22"/>
      <c r="T212" s="22"/>
      <c r="U212" s="22"/>
      <c r="V212" s="22"/>
      <c r="W212" s="22"/>
      <c r="X212" s="22"/>
      <c r="Y212" s="137"/>
      <c r="Z212" s="186"/>
    </row>
    <row r="213" spans="1:27" s="3" customFormat="1" ht="14.25" x14ac:dyDescent="0.2">
      <c r="A213" s="29" t="s">
        <v>63</v>
      </c>
      <c r="B213" s="97">
        <v>12500</v>
      </c>
      <c r="C213" s="71"/>
      <c r="D213" s="97"/>
      <c r="E213" s="97">
        <v>4840.96</v>
      </c>
      <c r="F213" s="97">
        <f>B213-E213</f>
        <v>7659.04</v>
      </c>
      <c r="G213" s="111">
        <v>13500</v>
      </c>
      <c r="H213" s="111"/>
      <c r="I213" s="111"/>
      <c r="J213" s="111">
        <v>13500</v>
      </c>
      <c r="K213" s="132">
        <f t="shared" si="9"/>
        <v>0</v>
      </c>
      <c r="L213" s="196">
        <v>15000</v>
      </c>
      <c r="M213" s="147"/>
      <c r="N213" s="147"/>
      <c r="O213" s="147">
        <v>15000</v>
      </c>
      <c r="P213" s="147">
        <f t="shared" si="8"/>
        <v>0</v>
      </c>
      <c r="Q213" s="211">
        <v>15000</v>
      </c>
      <c r="R213" s="166">
        <v>19500</v>
      </c>
      <c r="S213" s="30" t="s">
        <v>266</v>
      </c>
      <c r="T213" s="30" t="s">
        <v>266</v>
      </c>
      <c r="U213" s="57" t="s">
        <v>266</v>
      </c>
      <c r="V213" s="57"/>
      <c r="W213" s="22" t="s">
        <v>266</v>
      </c>
      <c r="X213" s="22"/>
      <c r="Y213" s="137" t="s">
        <v>266</v>
      </c>
      <c r="Z213" s="186">
        <v>15000</v>
      </c>
    </row>
    <row r="214" spans="1:27" s="3" customFormat="1" ht="14.25" x14ac:dyDescent="0.2">
      <c r="A214" s="37" t="s">
        <v>303</v>
      </c>
      <c r="B214" s="97"/>
      <c r="C214" s="71"/>
      <c r="D214" s="97"/>
      <c r="E214" s="97"/>
      <c r="F214" s="97"/>
      <c r="G214" s="111">
        <v>500</v>
      </c>
      <c r="H214" s="111"/>
      <c r="I214" s="111"/>
      <c r="J214" s="111"/>
      <c r="K214" s="132">
        <f t="shared" si="9"/>
        <v>500</v>
      </c>
      <c r="L214" s="196">
        <v>0</v>
      </c>
      <c r="M214" s="147"/>
      <c r="N214" s="147"/>
      <c r="O214" s="147"/>
      <c r="P214" s="147">
        <f t="shared" si="8"/>
        <v>0</v>
      </c>
      <c r="Q214" s="211">
        <v>250</v>
      </c>
      <c r="R214" s="166"/>
      <c r="S214" s="30"/>
      <c r="T214" s="30"/>
      <c r="U214" s="57"/>
      <c r="V214" s="57"/>
      <c r="W214" s="22"/>
      <c r="X214" s="22"/>
      <c r="Y214" s="137"/>
      <c r="Z214" s="186"/>
    </row>
    <row r="215" spans="1:27" s="3" customFormat="1" ht="14.25" x14ac:dyDescent="0.2">
      <c r="A215" s="29" t="s">
        <v>106</v>
      </c>
      <c r="B215" s="97">
        <v>500</v>
      </c>
      <c r="C215" s="71"/>
      <c r="D215" s="97"/>
      <c r="E215" s="97">
        <v>500</v>
      </c>
      <c r="F215" s="97">
        <v>0</v>
      </c>
      <c r="G215" s="111">
        <v>650</v>
      </c>
      <c r="H215" s="111"/>
      <c r="I215" s="111"/>
      <c r="J215" s="111">
        <v>467.75</v>
      </c>
      <c r="K215" s="132">
        <f t="shared" si="9"/>
        <v>182.25</v>
      </c>
      <c r="L215" s="196">
        <v>800</v>
      </c>
      <c r="M215" s="147"/>
      <c r="N215" s="147"/>
      <c r="O215" s="147">
        <v>800</v>
      </c>
      <c r="P215" s="147">
        <f t="shared" si="8"/>
        <v>0</v>
      </c>
      <c r="Q215" s="211">
        <v>650</v>
      </c>
      <c r="R215" s="166">
        <v>845</v>
      </c>
      <c r="S215" s="57" t="s">
        <v>266</v>
      </c>
      <c r="T215" s="57" t="s">
        <v>266</v>
      </c>
      <c r="U215" s="57" t="s">
        <v>266</v>
      </c>
      <c r="V215" s="57"/>
      <c r="W215" s="22" t="s">
        <v>266</v>
      </c>
      <c r="X215" s="22"/>
      <c r="Y215" s="137" t="s">
        <v>266</v>
      </c>
      <c r="Z215" s="186">
        <v>750</v>
      </c>
      <c r="AA215" s="282"/>
    </row>
    <row r="216" spans="1:27" s="3" customFormat="1" ht="14.25" x14ac:dyDescent="0.2">
      <c r="A216" s="37" t="s">
        <v>276</v>
      </c>
      <c r="B216" s="102" t="s">
        <v>227</v>
      </c>
      <c r="C216" s="81"/>
      <c r="D216" s="102"/>
      <c r="E216" s="102"/>
      <c r="F216" s="102"/>
      <c r="G216" s="111">
        <v>500</v>
      </c>
      <c r="H216" s="111"/>
      <c r="I216" s="111"/>
      <c r="J216" s="111"/>
      <c r="K216" s="132">
        <f t="shared" si="9"/>
        <v>500</v>
      </c>
      <c r="L216" s="196">
        <v>500</v>
      </c>
      <c r="M216" s="147"/>
      <c r="N216" s="147"/>
      <c r="O216" s="147">
        <v>0</v>
      </c>
      <c r="P216" s="147">
        <f t="shared" si="8"/>
        <v>500</v>
      </c>
      <c r="Q216" s="211"/>
      <c r="R216" s="166"/>
      <c r="S216" s="57"/>
      <c r="T216" s="57"/>
      <c r="U216" s="57"/>
      <c r="V216" s="57"/>
      <c r="W216" s="22"/>
      <c r="X216" s="22"/>
      <c r="Y216" s="137"/>
      <c r="Z216" s="186"/>
    </row>
    <row r="217" spans="1:27" s="3" customFormat="1" ht="25.5" x14ac:dyDescent="0.2">
      <c r="A217" s="11" t="s">
        <v>139</v>
      </c>
      <c r="B217" s="97">
        <v>1800</v>
      </c>
      <c r="C217" s="71"/>
      <c r="D217" s="97"/>
      <c r="E217" s="97">
        <v>1760.06</v>
      </c>
      <c r="F217" s="97">
        <f>B217-E217</f>
        <v>39.940000000000055</v>
      </c>
      <c r="G217" s="111">
        <v>2100</v>
      </c>
      <c r="H217" s="111"/>
      <c r="I217" s="111">
        <v>700</v>
      </c>
      <c r="J217" s="111"/>
      <c r="K217" s="132">
        <f t="shared" si="9"/>
        <v>1400</v>
      </c>
      <c r="L217" s="148">
        <v>0</v>
      </c>
      <c r="M217" s="147"/>
      <c r="N217" s="147"/>
      <c r="O217" s="147"/>
      <c r="P217" s="147">
        <f t="shared" si="8"/>
        <v>0</v>
      </c>
      <c r="Q217" s="211"/>
      <c r="R217" s="123"/>
      <c r="S217" s="22"/>
      <c r="T217" s="22"/>
      <c r="U217" s="22"/>
      <c r="V217" s="22"/>
      <c r="W217" s="22"/>
      <c r="X217" s="22"/>
      <c r="Y217" s="137"/>
      <c r="Z217" s="186"/>
    </row>
    <row r="218" spans="1:27" s="3" customFormat="1" ht="25.5" x14ac:dyDescent="0.2">
      <c r="A218" s="37" t="s">
        <v>283</v>
      </c>
      <c r="B218" s="97">
        <v>600</v>
      </c>
      <c r="C218" s="71"/>
      <c r="D218" s="109">
        <v>600</v>
      </c>
      <c r="E218" s="97"/>
      <c r="F218" s="97">
        <f>B218-D218</f>
        <v>0</v>
      </c>
      <c r="G218" s="111"/>
      <c r="H218" s="111"/>
      <c r="I218" s="111"/>
      <c r="J218" s="111"/>
      <c r="K218" s="132">
        <f t="shared" si="9"/>
        <v>0</v>
      </c>
      <c r="L218" s="196">
        <v>0</v>
      </c>
      <c r="M218" s="147"/>
      <c r="N218" s="147"/>
      <c r="O218" s="147"/>
      <c r="P218" s="147">
        <f t="shared" si="8"/>
        <v>0</v>
      </c>
      <c r="Q218" s="211"/>
      <c r="R218" s="166"/>
      <c r="S218" s="57"/>
      <c r="T218" s="57"/>
      <c r="U218" s="57"/>
      <c r="V218" s="57"/>
      <c r="W218" s="22"/>
      <c r="X218" s="22"/>
      <c r="Y218" s="137"/>
      <c r="Z218" s="186"/>
    </row>
    <row r="219" spans="1:27" s="3" customFormat="1" ht="14.25" x14ac:dyDescent="0.2">
      <c r="A219" s="37" t="s">
        <v>240</v>
      </c>
      <c r="B219" s="99">
        <v>200</v>
      </c>
      <c r="C219" s="78"/>
      <c r="D219" s="110">
        <v>66.67</v>
      </c>
      <c r="E219" s="99"/>
      <c r="F219" s="99">
        <f>B219-D219</f>
        <v>133.32999999999998</v>
      </c>
      <c r="G219" s="111">
        <v>350</v>
      </c>
      <c r="H219" s="111"/>
      <c r="I219" s="111">
        <v>350</v>
      </c>
      <c r="J219" s="111"/>
      <c r="K219" s="132">
        <f t="shared" si="9"/>
        <v>0</v>
      </c>
      <c r="L219" s="196">
        <v>0</v>
      </c>
      <c r="M219" s="147"/>
      <c r="N219" s="147"/>
      <c r="O219" s="147"/>
      <c r="P219" s="147">
        <f t="shared" si="8"/>
        <v>0</v>
      </c>
      <c r="Q219" s="211"/>
      <c r="R219" s="166"/>
      <c r="S219" s="30"/>
      <c r="T219" s="30"/>
      <c r="U219" s="57"/>
      <c r="V219" s="57"/>
      <c r="W219" s="22"/>
      <c r="X219" s="22"/>
      <c r="Y219" s="137"/>
      <c r="Z219" s="186"/>
    </row>
    <row r="220" spans="1:27" s="3" customFormat="1" ht="14.25" x14ac:dyDescent="0.2">
      <c r="A220" s="10" t="s">
        <v>353</v>
      </c>
      <c r="B220" s="97">
        <v>0</v>
      </c>
      <c r="C220" s="71"/>
      <c r="D220" s="97"/>
      <c r="E220" s="97"/>
      <c r="F220" s="97">
        <v>0</v>
      </c>
      <c r="G220" s="111"/>
      <c r="H220" s="111"/>
      <c r="I220" s="111"/>
      <c r="J220" s="111"/>
      <c r="K220" s="132">
        <f t="shared" si="9"/>
        <v>0</v>
      </c>
      <c r="L220" s="196">
        <v>0</v>
      </c>
      <c r="M220" s="147"/>
      <c r="N220" s="147"/>
      <c r="O220" s="147"/>
      <c r="P220" s="147">
        <f t="shared" si="8"/>
        <v>0</v>
      </c>
      <c r="Q220" s="211"/>
      <c r="R220" s="166"/>
      <c r="S220" s="22"/>
      <c r="T220" s="22"/>
      <c r="U220" s="22"/>
      <c r="V220" s="22"/>
      <c r="W220" s="22"/>
      <c r="X220" s="22"/>
      <c r="Y220" s="137"/>
      <c r="Z220" s="186"/>
    </row>
    <row r="221" spans="1:27" s="3" customFormat="1" ht="14.25" x14ac:dyDescent="0.2">
      <c r="A221" s="10" t="s">
        <v>243</v>
      </c>
      <c r="B221" s="97">
        <v>150</v>
      </c>
      <c r="C221" s="71"/>
      <c r="D221" s="109">
        <v>150</v>
      </c>
      <c r="E221" s="97"/>
      <c r="F221" s="97">
        <f>B221-D221</f>
        <v>0</v>
      </c>
      <c r="G221" s="111"/>
      <c r="H221" s="111"/>
      <c r="I221" s="111"/>
      <c r="J221" s="111"/>
      <c r="K221" s="132">
        <f t="shared" si="9"/>
        <v>0</v>
      </c>
      <c r="L221" s="196">
        <v>0</v>
      </c>
      <c r="M221" s="147"/>
      <c r="N221" s="147"/>
      <c r="O221" s="147"/>
      <c r="P221" s="147">
        <f t="shared" si="8"/>
        <v>0</v>
      </c>
      <c r="Q221" s="211"/>
      <c r="R221" s="166"/>
      <c r="S221" s="30"/>
      <c r="T221" s="22"/>
      <c r="U221" s="22"/>
      <c r="V221" s="22"/>
      <c r="W221" s="22"/>
      <c r="X221" s="22"/>
      <c r="Y221" s="137"/>
      <c r="Z221" s="186"/>
    </row>
    <row r="222" spans="1:27" s="3" customFormat="1" ht="14.25" x14ac:dyDescent="0.2">
      <c r="A222" s="11" t="s">
        <v>64</v>
      </c>
      <c r="B222" s="97">
        <v>1300</v>
      </c>
      <c r="C222" s="71"/>
      <c r="D222" s="97"/>
      <c r="E222" s="97">
        <v>1300</v>
      </c>
      <c r="F222" s="97">
        <v>0</v>
      </c>
      <c r="G222" s="111">
        <v>1690</v>
      </c>
      <c r="H222" s="111"/>
      <c r="I222" s="111"/>
      <c r="J222" s="111">
        <v>1690</v>
      </c>
      <c r="K222" s="132">
        <f t="shared" si="9"/>
        <v>0</v>
      </c>
      <c r="L222" s="196">
        <v>2100</v>
      </c>
      <c r="M222" s="147"/>
      <c r="N222" s="147"/>
      <c r="O222" s="147">
        <v>2100</v>
      </c>
      <c r="P222" s="147">
        <f t="shared" si="8"/>
        <v>0</v>
      </c>
      <c r="Q222" s="211">
        <v>2100</v>
      </c>
      <c r="R222" s="166">
        <v>2500</v>
      </c>
      <c r="S222" s="30" t="s">
        <v>266</v>
      </c>
      <c r="T222" s="30" t="s">
        <v>266</v>
      </c>
      <c r="U222" s="57" t="s">
        <v>266</v>
      </c>
      <c r="V222" s="57"/>
      <c r="W222" s="22" t="s">
        <v>266</v>
      </c>
      <c r="X222" s="22"/>
      <c r="Y222" s="137" t="s">
        <v>266</v>
      </c>
      <c r="Z222" s="186">
        <v>2300</v>
      </c>
    </row>
    <row r="223" spans="1:27" s="3" customFormat="1" ht="14.25" x14ac:dyDescent="0.2">
      <c r="A223" s="11" t="s">
        <v>65</v>
      </c>
      <c r="B223" s="97">
        <v>12500</v>
      </c>
      <c r="C223" s="71">
        <v>5744.7</v>
      </c>
      <c r="D223" s="97"/>
      <c r="E223" s="97">
        <v>18244.7</v>
      </c>
      <c r="F223" s="97">
        <v>0</v>
      </c>
      <c r="G223" s="111">
        <v>12500</v>
      </c>
      <c r="H223" s="111">
        <v>3000</v>
      </c>
      <c r="I223" s="111"/>
      <c r="J223" s="111">
        <v>15500</v>
      </c>
      <c r="K223" s="132">
        <f t="shared" si="9"/>
        <v>0</v>
      </c>
      <c r="L223" s="196">
        <v>15000</v>
      </c>
      <c r="M223" s="147"/>
      <c r="N223" s="147"/>
      <c r="O223" s="147">
        <v>14541.55</v>
      </c>
      <c r="P223" s="147">
        <f t="shared" si="8"/>
        <v>458.45000000000073</v>
      </c>
      <c r="Q223" s="211">
        <v>15000</v>
      </c>
      <c r="R223" s="166">
        <v>16000</v>
      </c>
      <c r="S223" s="30" t="s">
        <v>266</v>
      </c>
      <c r="T223" s="30" t="s">
        <v>266</v>
      </c>
      <c r="U223" s="57" t="s">
        <v>266</v>
      </c>
      <c r="V223" s="57"/>
      <c r="W223" s="22" t="s">
        <v>266</v>
      </c>
      <c r="X223" s="22"/>
      <c r="Y223" s="137" t="s">
        <v>266</v>
      </c>
      <c r="Z223" s="186">
        <v>15000</v>
      </c>
    </row>
    <row r="224" spans="1:27" s="3" customFormat="1" ht="14.25" x14ac:dyDescent="0.2">
      <c r="A224" s="10" t="s">
        <v>412</v>
      </c>
      <c r="B224" s="97"/>
      <c r="C224" s="71"/>
      <c r="D224" s="97"/>
      <c r="E224" s="97"/>
      <c r="F224" s="97"/>
      <c r="G224" s="111"/>
      <c r="H224" s="111"/>
      <c r="I224" s="111"/>
      <c r="J224" s="111"/>
      <c r="K224" s="132"/>
      <c r="L224" s="196"/>
      <c r="M224" s="147"/>
      <c r="N224" s="147"/>
      <c r="O224" s="147"/>
      <c r="P224" s="147"/>
      <c r="Q224" s="211"/>
      <c r="R224" s="166">
        <v>500</v>
      </c>
      <c r="S224" s="30" t="s">
        <v>266</v>
      </c>
      <c r="T224" s="30" t="s">
        <v>266</v>
      </c>
      <c r="U224" s="57" t="s">
        <v>266</v>
      </c>
      <c r="V224" s="57"/>
      <c r="W224" s="22" t="s">
        <v>266</v>
      </c>
      <c r="X224" s="22" t="s">
        <v>227</v>
      </c>
      <c r="Y224" s="137" t="s">
        <v>266</v>
      </c>
      <c r="Z224" s="186">
        <v>500</v>
      </c>
    </row>
    <row r="225" spans="1:26" s="3" customFormat="1" ht="14.25" x14ac:dyDescent="0.2">
      <c r="A225" s="11" t="s">
        <v>201</v>
      </c>
      <c r="B225" s="97">
        <v>300</v>
      </c>
      <c r="C225" s="71"/>
      <c r="D225" s="97"/>
      <c r="E225" s="97">
        <v>300</v>
      </c>
      <c r="F225" s="97">
        <v>0</v>
      </c>
      <c r="G225" s="111"/>
      <c r="H225" s="111"/>
      <c r="I225" s="111"/>
      <c r="J225" s="111"/>
      <c r="K225" s="132">
        <f t="shared" si="9"/>
        <v>0</v>
      </c>
      <c r="L225" s="196">
        <v>0</v>
      </c>
      <c r="M225" s="147"/>
      <c r="N225" s="147"/>
      <c r="O225" s="147"/>
      <c r="P225" s="147">
        <f t="shared" si="8"/>
        <v>0</v>
      </c>
      <c r="Q225" s="211"/>
      <c r="R225" s="166"/>
      <c r="S225" s="30"/>
      <c r="T225" s="22"/>
      <c r="U225" s="22"/>
      <c r="V225" s="22"/>
      <c r="W225" s="22"/>
      <c r="X225" s="22"/>
      <c r="Y225" s="137"/>
      <c r="Z225" s="186"/>
    </row>
    <row r="226" spans="1:26" s="3" customFormat="1" ht="25.5" x14ac:dyDescent="0.2">
      <c r="A226" s="11" t="s">
        <v>152</v>
      </c>
      <c r="B226" s="97">
        <v>150</v>
      </c>
      <c r="C226" s="71"/>
      <c r="D226" s="97"/>
      <c r="E226" s="97">
        <v>150</v>
      </c>
      <c r="F226" s="97">
        <v>0</v>
      </c>
      <c r="G226" s="111">
        <v>360</v>
      </c>
      <c r="H226" s="111"/>
      <c r="I226" s="111"/>
      <c r="J226" s="111">
        <v>360</v>
      </c>
      <c r="K226" s="132">
        <f t="shared" si="9"/>
        <v>0</v>
      </c>
      <c r="L226" s="196">
        <v>0</v>
      </c>
      <c r="M226" s="147"/>
      <c r="N226" s="147"/>
      <c r="O226" s="147"/>
      <c r="P226" s="147">
        <f t="shared" si="8"/>
        <v>0</v>
      </c>
      <c r="Q226" s="211">
        <v>468</v>
      </c>
      <c r="R226" s="166">
        <v>608.4</v>
      </c>
      <c r="S226" s="30" t="s">
        <v>266</v>
      </c>
      <c r="T226" s="30" t="s">
        <v>266</v>
      </c>
      <c r="U226" s="57" t="s">
        <v>266</v>
      </c>
      <c r="V226" s="57"/>
      <c r="W226" s="22" t="s">
        <v>266</v>
      </c>
      <c r="X226" s="22"/>
      <c r="Y226" s="137" t="s">
        <v>266</v>
      </c>
      <c r="Z226" s="186">
        <v>600</v>
      </c>
    </row>
    <row r="227" spans="1:26" s="3" customFormat="1" ht="14.25" x14ac:dyDescent="0.2">
      <c r="A227" s="11" t="s">
        <v>189</v>
      </c>
      <c r="B227" s="97">
        <v>500</v>
      </c>
      <c r="C227" s="71"/>
      <c r="D227" s="97"/>
      <c r="E227" s="97"/>
      <c r="F227" s="97">
        <v>500</v>
      </c>
      <c r="G227" s="111">
        <v>350</v>
      </c>
      <c r="H227" s="111"/>
      <c r="I227" s="111"/>
      <c r="J227" s="111"/>
      <c r="K227" s="132">
        <f t="shared" si="9"/>
        <v>350</v>
      </c>
      <c r="L227" s="196">
        <v>280</v>
      </c>
      <c r="M227" s="147">
        <v>350</v>
      </c>
      <c r="N227" s="147"/>
      <c r="O227" s="147">
        <v>627.79999999999995</v>
      </c>
      <c r="P227" s="147">
        <f t="shared" si="8"/>
        <v>2.2000000000000455</v>
      </c>
      <c r="Q227" s="211">
        <v>250</v>
      </c>
      <c r="R227" s="166"/>
      <c r="S227" s="22"/>
      <c r="T227" s="22"/>
      <c r="U227" s="22"/>
      <c r="V227" s="22"/>
      <c r="W227" s="22"/>
      <c r="X227" s="22"/>
      <c r="Y227" s="137"/>
      <c r="Z227" s="186"/>
    </row>
    <row r="228" spans="1:26" s="3" customFormat="1" ht="14.25" x14ac:dyDescent="0.2">
      <c r="A228" s="10" t="s">
        <v>392</v>
      </c>
      <c r="B228" s="97"/>
      <c r="C228" s="71"/>
      <c r="D228" s="97"/>
      <c r="E228" s="97"/>
      <c r="F228" s="97"/>
      <c r="G228" s="111"/>
      <c r="H228" s="111"/>
      <c r="I228" s="111"/>
      <c r="J228" s="111"/>
      <c r="K228" s="132"/>
      <c r="L228" s="196"/>
      <c r="M228" s="147"/>
      <c r="N228" s="147"/>
      <c r="O228" s="147"/>
      <c r="P228" s="147"/>
      <c r="Q228" s="211">
        <v>500</v>
      </c>
      <c r="R228" s="166">
        <v>500</v>
      </c>
      <c r="S228" s="57" t="s">
        <v>266</v>
      </c>
      <c r="T228" s="57" t="s">
        <v>266</v>
      </c>
      <c r="U228" s="57" t="s">
        <v>266</v>
      </c>
      <c r="V228" s="57"/>
      <c r="W228" s="22" t="s">
        <v>266</v>
      </c>
      <c r="X228" s="22"/>
      <c r="Y228" s="137" t="s">
        <v>266</v>
      </c>
      <c r="Z228" s="186">
        <v>300</v>
      </c>
    </row>
    <row r="229" spans="1:26" s="3" customFormat="1" ht="14.25" x14ac:dyDescent="0.2">
      <c r="A229" s="11" t="s">
        <v>66</v>
      </c>
      <c r="B229" s="97">
        <v>6000</v>
      </c>
      <c r="C229" s="71"/>
      <c r="D229" s="97"/>
      <c r="E229" s="97">
        <v>5858.27</v>
      </c>
      <c r="F229" s="97">
        <f>B229-E229</f>
        <v>141.72999999999956</v>
      </c>
      <c r="G229" s="111">
        <v>6000</v>
      </c>
      <c r="H229" s="111"/>
      <c r="I229" s="111"/>
      <c r="J229" s="111">
        <v>5773.02</v>
      </c>
      <c r="K229" s="132">
        <f t="shared" si="9"/>
        <v>226.97999999999956</v>
      </c>
      <c r="L229" s="196">
        <v>6000</v>
      </c>
      <c r="M229" s="147"/>
      <c r="N229" s="147"/>
      <c r="O229" s="147">
        <v>2279.19</v>
      </c>
      <c r="P229" s="147">
        <f t="shared" si="8"/>
        <v>3720.81</v>
      </c>
      <c r="Q229" s="211">
        <v>6500</v>
      </c>
      <c r="R229" s="166">
        <v>7000</v>
      </c>
      <c r="S229" s="30" t="s">
        <v>266</v>
      </c>
      <c r="T229" s="22" t="s">
        <v>266</v>
      </c>
      <c r="U229" s="22" t="s">
        <v>266</v>
      </c>
      <c r="V229" s="22"/>
      <c r="W229" s="22" t="s">
        <v>266</v>
      </c>
      <c r="X229" s="22"/>
      <c r="Y229" s="137" t="s">
        <v>266</v>
      </c>
      <c r="Z229" s="186">
        <v>5500</v>
      </c>
    </row>
    <row r="230" spans="1:26" s="3" customFormat="1" ht="14.25" x14ac:dyDescent="0.2">
      <c r="A230" s="10" t="s">
        <v>279</v>
      </c>
      <c r="B230" s="97" t="s">
        <v>227</v>
      </c>
      <c r="C230" s="71"/>
      <c r="D230" s="97"/>
      <c r="E230" s="97"/>
      <c r="F230" s="97"/>
      <c r="G230" s="111">
        <v>150</v>
      </c>
      <c r="H230" s="111"/>
      <c r="I230" s="111"/>
      <c r="J230" s="111"/>
      <c r="K230" s="132">
        <f t="shared" si="9"/>
        <v>150</v>
      </c>
      <c r="L230" s="196">
        <v>500</v>
      </c>
      <c r="M230" s="147"/>
      <c r="N230" s="147"/>
      <c r="O230" s="147"/>
      <c r="P230" s="147">
        <f t="shared" si="8"/>
        <v>500</v>
      </c>
      <c r="Q230" s="211">
        <v>150</v>
      </c>
      <c r="R230" s="166"/>
      <c r="S230" s="30"/>
      <c r="T230" s="22"/>
      <c r="U230" s="22"/>
      <c r="V230" s="22"/>
      <c r="W230" s="22"/>
      <c r="X230" s="22"/>
      <c r="Y230" s="137"/>
      <c r="Z230" s="186"/>
    </row>
    <row r="231" spans="1:26" s="3" customFormat="1" ht="14.25" x14ac:dyDescent="0.2">
      <c r="A231" s="11" t="s">
        <v>211</v>
      </c>
      <c r="B231" s="97">
        <v>300</v>
      </c>
      <c r="C231" s="71"/>
      <c r="D231" s="109">
        <v>300</v>
      </c>
      <c r="E231" s="97"/>
      <c r="F231" s="97">
        <f>B231-D231</f>
        <v>0</v>
      </c>
      <c r="G231" s="111"/>
      <c r="H231" s="111"/>
      <c r="I231" s="111"/>
      <c r="J231" s="111"/>
      <c r="K231" s="132">
        <f t="shared" si="9"/>
        <v>0</v>
      </c>
      <c r="L231" s="196">
        <v>0</v>
      </c>
      <c r="M231" s="147"/>
      <c r="N231" s="147"/>
      <c r="O231" s="147"/>
      <c r="P231" s="147">
        <f t="shared" si="8"/>
        <v>0</v>
      </c>
      <c r="Q231" s="211"/>
      <c r="R231" s="166"/>
      <c r="S231" s="30"/>
      <c r="T231" s="30"/>
      <c r="U231" s="57"/>
      <c r="V231" s="57"/>
      <c r="W231" s="22"/>
      <c r="X231" s="22"/>
      <c r="Y231" s="137"/>
      <c r="Z231" s="186"/>
    </row>
    <row r="232" spans="1:26" s="3" customFormat="1" ht="25.5" x14ac:dyDescent="0.2">
      <c r="A232" s="10" t="s">
        <v>270</v>
      </c>
      <c r="B232" s="97">
        <v>1025</v>
      </c>
      <c r="C232" s="71"/>
      <c r="D232" s="97"/>
      <c r="E232" s="97"/>
      <c r="F232" s="97"/>
      <c r="G232" s="111">
        <v>1100</v>
      </c>
      <c r="H232" s="111"/>
      <c r="I232" s="111"/>
      <c r="J232" s="111">
        <v>1186.1600000000001</v>
      </c>
      <c r="K232" s="132">
        <f t="shared" si="9"/>
        <v>-86.160000000000082</v>
      </c>
      <c r="L232" s="196">
        <v>1400</v>
      </c>
      <c r="M232" s="147"/>
      <c r="N232" s="147"/>
      <c r="O232" s="147">
        <v>1258.56</v>
      </c>
      <c r="P232" s="147">
        <f t="shared" si="8"/>
        <v>141.44000000000005</v>
      </c>
      <c r="Q232" s="211">
        <v>1400</v>
      </c>
      <c r="R232" s="166">
        <v>1820</v>
      </c>
      <c r="S232" s="30" t="s">
        <v>266</v>
      </c>
      <c r="T232" s="22" t="s">
        <v>266</v>
      </c>
      <c r="U232" s="22" t="s">
        <v>266</v>
      </c>
      <c r="V232" s="22"/>
      <c r="W232" s="22" t="s">
        <v>266</v>
      </c>
      <c r="X232" s="22"/>
      <c r="Y232" s="137" t="s">
        <v>266</v>
      </c>
      <c r="Z232" s="186">
        <v>1500</v>
      </c>
    </row>
    <row r="233" spans="1:26" s="3" customFormat="1" ht="14.25" x14ac:dyDescent="0.2">
      <c r="A233" s="10" t="s">
        <v>384</v>
      </c>
      <c r="B233" s="97"/>
      <c r="C233" s="71"/>
      <c r="D233" s="97"/>
      <c r="E233" s="97"/>
      <c r="F233" s="97"/>
      <c r="G233" s="111"/>
      <c r="H233" s="111"/>
      <c r="I233" s="111"/>
      <c r="J233" s="111"/>
      <c r="K233" s="132"/>
      <c r="L233" s="196"/>
      <c r="M233" s="147"/>
      <c r="N233" s="147"/>
      <c r="O233" s="147"/>
      <c r="P233" s="147"/>
      <c r="Q233" s="211"/>
      <c r="R233" s="166">
        <v>500</v>
      </c>
      <c r="S233" s="30" t="s">
        <v>266</v>
      </c>
      <c r="T233" s="22" t="s">
        <v>266</v>
      </c>
      <c r="U233" s="22" t="s">
        <v>266</v>
      </c>
      <c r="V233" s="22"/>
      <c r="W233" s="22" t="s">
        <v>266</v>
      </c>
      <c r="X233" s="22"/>
      <c r="Y233" s="137" t="s">
        <v>266</v>
      </c>
      <c r="Z233" s="186">
        <v>300</v>
      </c>
    </row>
    <row r="234" spans="1:26" s="3" customFormat="1" ht="25.5" x14ac:dyDescent="0.2">
      <c r="A234" s="11" t="s">
        <v>164</v>
      </c>
      <c r="B234" s="97">
        <v>100</v>
      </c>
      <c r="C234" s="71"/>
      <c r="D234" s="109">
        <v>33.33</v>
      </c>
      <c r="E234" s="97"/>
      <c r="F234" s="97">
        <f>B234-D234</f>
        <v>66.67</v>
      </c>
      <c r="G234" s="111">
        <v>500</v>
      </c>
      <c r="H234" s="111"/>
      <c r="I234" s="111"/>
      <c r="J234" s="111">
        <v>500</v>
      </c>
      <c r="K234" s="132">
        <f t="shared" si="9"/>
        <v>0</v>
      </c>
      <c r="L234" s="196">
        <v>600</v>
      </c>
      <c r="M234" s="147"/>
      <c r="N234" s="147"/>
      <c r="O234" s="147">
        <v>0</v>
      </c>
      <c r="P234" s="147">
        <f t="shared" si="8"/>
        <v>600</v>
      </c>
      <c r="Q234" s="211">
        <v>650</v>
      </c>
      <c r="R234" s="166">
        <v>780</v>
      </c>
      <c r="S234" s="22" t="s">
        <v>266</v>
      </c>
      <c r="T234" s="57" t="s">
        <v>266</v>
      </c>
      <c r="U234" s="57" t="s">
        <v>266</v>
      </c>
      <c r="V234" s="57"/>
      <c r="W234" s="22" t="s">
        <v>266</v>
      </c>
      <c r="X234" s="22"/>
      <c r="Y234" s="137" t="s">
        <v>266</v>
      </c>
      <c r="Z234" s="186">
        <v>500</v>
      </c>
    </row>
    <row r="235" spans="1:26" s="3" customFormat="1" ht="14.25" x14ac:dyDescent="0.2">
      <c r="A235" s="11" t="s">
        <v>67</v>
      </c>
      <c r="B235" s="97">
        <v>120</v>
      </c>
      <c r="C235" s="71"/>
      <c r="D235" s="109">
        <v>40</v>
      </c>
      <c r="E235" s="97"/>
      <c r="F235" s="97">
        <f>B235-D235</f>
        <v>80</v>
      </c>
      <c r="G235" s="111"/>
      <c r="H235" s="111"/>
      <c r="I235" s="111"/>
      <c r="J235" s="111"/>
      <c r="K235" s="132">
        <f t="shared" si="9"/>
        <v>0</v>
      </c>
      <c r="L235" s="196">
        <v>0</v>
      </c>
      <c r="M235" s="147"/>
      <c r="N235" s="147"/>
      <c r="O235" s="147"/>
      <c r="P235" s="147">
        <f t="shared" si="8"/>
        <v>0</v>
      </c>
      <c r="Q235" s="211"/>
      <c r="R235" s="166"/>
      <c r="S235" s="30"/>
      <c r="T235" s="30"/>
      <c r="U235" s="57"/>
      <c r="V235" s="57"/>
      <c r="W235" s="22"/>
      <c r="X235" s="22"/>
      <c r="Y235" s="137"/>
      <c r="Z235" s="186"/>
    </row>
    <row r="236" spans="1:26" s="3" customFormat="1" ht="14.25" x14ac:dyDescent="0.2">
      <c r="A236" s="11" t="s">
        <v>68</v>
      </c>
      <c r="B236" s="97">
        <v>350</v>
      </c>
      <c r="C236" s="71"/>
      <c r="D236" s="97"/>
      <c r="E236" s="97"/>
      <c r="F236" s="97">
        <v>350</v>
      </c>
      <c r="G236" s="111">
        <v>400</v>
      </c>
      <c r="H236" s="111"/>
      <c r="I236" s="111">
        <v>133.33000000000001</v>
      </c>
      <c r="J236" s="111"/>
      <c r="K236" s="132">
        <f t="shared" si="9"/>
        <v>266.66999999999996</v>
      </c>
      <c r="L236" s="196">
        <v>0</v>
      </c>
      <c r="M236" s="147"/>
      <c r="N236" s="147"/>
      <c r="O236" s="147"/>
      <c r="P236" s="147">
        <f t="shared" si="8"/>
        <v>0</v>
      </c>
      <c r="Q236" s="211">
        <v>200</v>
      </c>
      <c r="R236" s="166">
        <v>400</v>
      </c>
      <c r="S236" s="22" t="s">
        <v>266</v>
      </c>
      <c r="T236" s="22" t="s">
        <v>266</v>
      </c>
      <c r="U236" s="22"/>
      <c r="V236" s="22"/>
      <c r="W236" s="22" t="s">
        <v>266</v>
      </c>
      <c r="X236" s="22"/>
      <c r="Y236" s="137" t="s">
        <v>266</v>
      </c>
      <c r="Z236" s="186"/>
    </row>
    <row r="237" spans="1:26" s="3" customFormat="1" ht="25.5" x14ac:dyDescent="0.2">
      <c r="A237" s="10" t="s">
        <v>261</v>
      </c>
      <c r="B237" s="97">
        <v>0</v>
      </c>
      <c r="C237" s="71"/>
      <c r="D237" s="97"/>
      <c r="E237" s="97"/>
      <c r="F237" s="97"/>
      <c r="G237" s="111"/>
      <c r="H237" s="111"/>
      <c r="I237" s="111"/>
      <c r="J237" s="111"/>
      <c r="K237" s="132">
        <f t="shared" si="9"/>
        <v>0</v>
      </c>
      <c r="L237" s="196">
        <v>0</v>
      </c>
      <c r="M237" s="147"/>
      <c r="N237" s="147"/>
      <c r="O237" s="147"/>
      <c r="P237" s="147">
        <f t="shared" si="8"/>
        <v>0</v>
      </c>
      <c r="Q237" s="211"/>
      <c r="R237" s="166"/>
      <c r="S237" s="57"/>
      <c r="T237" s="57"/>
      <c r="U237" s="57"/>
      <c r="V237" s="57"/>
      <c r="W237" s="22"/>
      <c r="X237" s="22"/>
      <c r="Y237" s="137"/>
      <c r="Z237" s="186"/>
    </row>
    <row r="238" spans="1:26" s="3" customFormat="1" ht="14.25" x14ac:dyDescent="0.2">
      <c r="A238" s="10" t="s">
        <v>242</v>
      </c>
      <c r="B238" s="97">
        <v>7000</v>
      </c>
      <c r="C238" s="71"/>
      <c r="D238" s="97"/>
      <c r="E238" s="97">
        <v>6964.18</v>
      </c>
      <c r="F238" s="97">
        <f>B238-E238</f>
        <v>35.819999999999709</v>
      </c>
      <c r="G238" s="111">
        <v>11000</v>
      </c>
      <c r="H238" s="111"/>
      <c r="I238" s="111"/>
      <c r="J238" s="111">
        <v>11000</v>
      </c>
      <c r="K238" s="132">
        <f t="shared" si="9"/>
        <v>0</v>
      </c>
      <c r="L238" s="196">
        <v>15000</v>
      </c>
      <c r="M238" s="147"/>
      <c r="N238" s="147"/>
      <c r="O238" s="147">
        <v>12110</v>
      </c>
      <c r="P238" s="147">
        <f t="shared" si="8"/>
        <v>2890</v>
      </c>
      <c r="Q238" s="211">
        <v>15000</v>
      </c>
      <c r="R238" s="166">
        <v>15000</v>
      </c>
      <c r="S238" s="57" t="s">
        <v>266</v>
      </c>
      <c r="T238" s="57" t="s">
        <v>266</v>
      </c>
      <c r="U238" s="57" t="s">
        <v>266</v>
      </c>
      <c r="V238" s="57"/>
      <c r="W238" s="22" t="s">
        <v>266</v>
      </c>
      <c r="X238" s="22"/>
      <c r="Y238" s="137" t="s">
        <v>266</v>
      </c>
      <c r="Z238" s="186">
        <v>15000</v>
      </c>
    </row>
    <row r="239" spans="1:26" s="3" customFormat="1" ht="14.25" x14ac:dyDescent="0.2">
      <c r="A239" s="10" t="s">
        <v>286</v>
      </c>
      <c r="B239" s="97">
        <v>0</v>
      </c>
      <c r="C239" s="71"/>
      <c r="D239" s="97"/>
      <c r="E239" s="97"/>
      <c r="F239" s="97"/>
      <c r="G239" s="111">
        <v>500</v>
      </c>
      <c r="H239" s="111"/>
      <c r="I239" s="111"/>
      <c r="J239" s="111">
        <v>498.68</v>
      </c>
      <c r="K239" s="132">
        <f t="shared" si="9"/>
        <v>1.3199999999999932</v>
      </c>
      <c r="L239" s="196">
        <v>500</v>
      </c>
      <c r="M239" s="147"/>
      <c r="N239" s="147"/>
      <c r="O239" s="147">
        <v>0</v>
      </c>
      <c r="P239" s="147">
        <f t="shared" si="8"/>
        <v>500</v>
      </c>
      <c r="Q239" s="211">
        <v>500</v>
      </c>
      <c r="R239" s="166"/>
      <c r="S239" s="57"/>
      <c r="T239" s="57"/>
      <c r="U239" s="57"/>
      <c r="V239" s="57"/>
      <c r="W239" s="22"/>
      <c r="X239" s="22"/>
      <c r="Y239" s="137"/>
      <c r="Z239" s="186"/>
    </row>
    <row r="240" spans="1:26" s="3" customFormat="1" ht="14.25" x14ac:dyDescent="0.2">
      <c r="A240" s="10" t="s">
        <v>316</v>
      </c>
      <c r="B240" s="97"/>
      <c r="C240" s="71"/>
      <c r="D240" s="97"/>
      <c r="E240" s="97"/>
      <c r="F240" s="97"/>
      <c r="G240" s="111" t="s">
        <v>227</v>
      </c>
      <c r="H240" s="111"/>
      <c r="I240" s="111"/>
      <c r="J240" s="111"/>
      <c r="K240" s="132"/>
      <c r="L240" s="196">
        <v>300</v>
      </c>
      <c r="M240" s="147"/>
      <c r="N240" s="147"/>
      <c r="O240" s="147">
        <v>0</v>
      </c>
      <c r="P240" s="147">
        <f t="shared" si="8"/>
        <v>300</v>
      </c>
      <c r="Q240" s="211"/>
      <c r="R240" s="166"/>
      <c r="S240" s="57"/>
      <c r="T240" s="57"/>
      <c r="U240" s="57"/>
      <c r="V240" s="57"/>
      <c r="W240" s="22"/>
      <c r="X240" s="22"/>
      <c r="Y240" s="137"/>
      <c r="Z240" s="186"/>
    </row>
    <row r="241" spans="1:26" s="3" customFormat="1" ht="14.25" x14ac:dyDescent="0.2">
      <c r="A241" s="10" t="s">
        <v>252</v>
      </c>
      <c r="B241" s="97">
        <v>150</v>
      </c>
      <c r="C241" s="71"/>
      <c r="D241" s="97"/>
      <c r="E241" s="97"/>
      <c r="F241" s="97">
        <v>150</v>
      </c>
      <c r="G241" s="111"/>
      <c r="H241" s="111"/>
      <c r="I241" s="111"/>
      <c r="J241" s="111"/>
      <c r="K241" s="132">
        <f t="shared" ref="K241:K276" si="10">G241+H241-I241-J241</f>
        <v>0</v>
      </c>
      <c r="L241" s="196">
        <v>0</v>
      </c>
      <c r="M241" s="147"/>
      <c r="N241" s="147"/>
      <c r="O241" s="147"/>
      <c r="P241" s="147">
        <f t="shared" si="8"/>
        <v>0</v>
      </c>
      <c r="Q241" s="211"/>
      <c r="R241" s="166"/>
      <c r="S241" s="57"/>
      <c r="T241" s="57"/>
      <c r="U241" s="57"/>
      <c r="V241" s="57"/>
      <c r="W241" s="22"/>
      <c r="X241" s="22"/>
      <c r="Y241" s="137"/>
      <c r="Z241" s="186"/>
    </row>
    <row r="242" spans="1:26" s="3" customFormat="1" ht="25.5" x14ac:dyDescent="0.2">
      <c r="A242" s="11" t="s">
        <v>163</v>
      </c>
      <c r="B242" s="97">
        <v>0</v>
      </c>
      <c r="C242" s="71"/>
      <c r="D242" s="97"/>
      <c r="E242" s="97"/>
      <c r="F242" s="97">
        <v>0</v>
      </c>
      <c r="G242" s="111"/>
      <c r="H242" s="111"/>
      <c r="I242" s="111"/>
      <c r="J242" s="111"/>
      <c r="K242" s="132">
        <f t="shared" si="10"/>
        <v>0</v>
      </c>
      <c r="L242" s="196">
        <v>0</v>
      </c>
      <c r="M242" s="147"/>
      <c r="N242" s="147"/>
      <c r="O242" s="147"/>
      <c r="P242" s="147">
        <f t="shared" si="8"/>
        <v>0</v>
      </c>
      <c r="Q242" s="211"/>
      <c r="R242" s="166"/>
      <c r="S242" s="22"/>
      <c r="T242" s="22"/>
      <c r="U242" s="22"/>
      <c r="V242" s="22"/>
      <c r="W242" s="22"/>
      <c r="X242" s="22"/>
      <c r="Y242" s="137"/>
      <c r="Z242" s="186"/>
    </row>
    <row r="243" spans="1:26" s="3" customFormat="1" ht="25.5" x14ac:dyDescent="0.2">
      <c r="A243" s="10" t="s">
        <v>295</v>
      </c>
      <c r="B243" s="97">
        <v>150</v>
      </c>
      <c r="C243" s="71"/>
      <c r="D243" s="97"/>
      <c r="E243" s="97"/>
      <c r="F243" s="97">
        <v>150</v>
      </c>
      <c r="G243" s="111"/>
      <c r="H243" s="111"/>
      <c r="I243" s="111"/>
      <c r="J243" s="111"/>
      <c r="K243" s="132">
        <f t="shared" si="10"/>
        <v>0</v>
      </c>
      <c r="L243" s="196">
        <v>0</v>
      </c>
      <c r="M243" s="147"/>
      <c r="N243" s="147"/>
      <c r="O243" s="147"/>
      <c r="P243" s="147">
        <f t="shared" si="8"/>
        <v>0</v>
      </c>
      <c r="Q243" s="211"/>
      <c r="R243" s="166"/>
      <c r="S243" s="22"/>
      <c r="T243" s="30"/>
      <c r="U243" s="57"/>
      <c r="V243" s="57"/>
      <c r="W243" s="22"/>
      <c r="X243" s="22"/>
      <c r="Y243" s="137"/>
      <c r="Z243" s="186"/>
    </row>
    <row r="244" spans="1:26" s="3" customFormat="1" ht="14.25" x14ac:dyDescent="0.2">
      <c r="A244" s="10" t="s">
        <v>394</v>
      </c>
      <c r="B244" s="97"/>
      <c r="C244" s="71"/>
      <c r="D244" s="97"/>
      <c r="E244" s="97"/>
      <c r="F244" s="97"/>
      <c r="G244" s="111"/>
      <c r="H244" s="111"/>
      <c r="I244" s="111"/>
      <c r="J244" s="111"/>
      <c r="K244" s="132"/>
      <c r="L244" s="196"/>
      <c r="M244" s="147"/>
      <c r="N244" s="147"/>
      <c r="O244" s="147"/>
      <c r="P244" s="147"/>
      <c r="Q244" s="211"/>
      <c r="R244" s="166">
        <v>650</v>
      </c>
      <c r="S244" s="22" t="s">
        <v>266</v>
      </c>
      <c r="T244" s="30" t="s">
        <v>266</v>
      </c>
      <c r="U244" s="57" t="s">
        <v>266</v>
      </c>
      <c r="V244" s="57"/>
      <c r="W244" s="22" t="s">
        <v>266</v>
      </c>
      <c r="X244" s="22" t="s">
        <v>227</v>
      </c>
      <c r="Y244" s="137" t="s">
        <v>266</v>
      </c>
      <c r="Z244" s="186">
        <v>500</v>
      </c>
    </row>
    <row r="245" spans="1:26" s="3" customFormat="1" ht="14.25" x14ac:dyDescent="0.2">
      <c r="A245" s="10" t="s">
        <v>312</v>
      </c>
      <c r="B245" s="97"/>
      <c r="C245" s="71"/>
      <c r="D245" s="97"/>
      <c r="E245" s="97"/>
      <c r="F245" s="97"/>
      <c r="G245" s="111">
        <v>1000</v>
      </c>
      <c r="H245" s="111"/>
      <c r="I245" s="111"/>
      <c r="J245" s="111">
        <v>716</v>
      </c>
      <c r="K245" s="132">
        <f t="shared" si="10"/>
        <v>284</v>
      </c>
      <c r="L245" s="196">
        <v>1000</v>
      </c>
      <c r="M245" s="147"/>
      <c r="N245" s="147"/>
      <c r="O245" s="147">
        <v>0</v>
      </c>
      <c r="P245" s="147">
        <f t="shared" si="8"/>
        <v>1000</v>
      </c>
      <c r="Q245" s="211"/>
      <c r="R245" s="166"/>
      <c r="S245" s="22"/>
      <c r="T245" s="22"/>
      <c r="U245" s="22"/>
      <c r="V245" s="22"/>
      <c r="W245" s="22"/>
      <c r="X245" s="22"/>
      <c r="Y245" s="137"/>
      <c r="Z245" s="186"/>
    </row>
    <row r="246" spans="1:26" s="3" customFormat="1" ht="25.5" x14ac:dyDescent="0.2">
      <c r="A246" s="10" t="s">
        <v>361</v>
      </c>
      <c r="B246" s="97"/>
      <c r="C246" s="71"/>
      <c r="D246" s="97"/>
      <c r="E246" s="97"/>
      <c r="F246" s="97"/>
      <c r="G246" s="111"/>
      <c r="H246" s="111"/>
      <c r="I246" s="111"/>
      <c r="J246" s="111"/>
      <c r="K246" s="132"/>
      <c r="L246" s="196"/>
      <c r="M246" s="147"/>
      <c r="N246" s="147"/>
      <c r="O246" s="147"/>
      <c r="P246" s="147">
        <f t="shared" si="8"/>
        <v>0</v>
      </c>
      <c r="Q246" s="211">
        <v>500</v>
      </c>
      <c r="R246" s="166">
        <v>650</v>
      </c>
      <c r="S246" s="22" t="s">
        <v>266</v>
      </c>
      <c r="T246" s="22" t="s">
        <v>266</v>
      </c>
      <c r="U246" s="22" t="s">
        <v>266</v>
      </c>
      <c r="V246" s="22"/>
      <c r="W246" s="22" t="s">
        <v>266</v>
      </c>
      <c r="X246" s="22"/>
      <c r="Y246" s="137" t="s">
        <v>266</v>
      </c>
      <c r="Z246" s="186">
        <v>300</v>
      </c>
    </row>
    <row r="247" spans="1:26" s="3" customFormat="1" ht="14.25" x14ac:dyDescent="0.2">
      <c r="A247" s="10" t="s">
        <v>311</v>
      </c>
      <c r="B247" s="97"/>
      <c r="C247" s="71"/>
      <c r="D247" s="97"/>
      <c r="E247" s="97"/>
      <c r="F247" s="97"/>
      <c r="G247" s="111">
        <v>500</v>
      </c>
      <c r="H247" s="111"/>
      <c r="I247" s="111"/>
      <c r="J247" s="111">
        <v>456.15</v>
      </c>
      <c r="K247" s="132">
        <f t="shared" si="10"/>
        <v>43.850000000000023</v>
      </c>
      <c r="L247" s="196">
        <v>650</v>
      </c>
      <c r="M247" s="147"/>
      <c r="N247" s="147"/>
      <c r="O247" s="147">
        <v>650</v>
      </c>
      <c r="P247" s="147">
        <f t="shared" si="8"/>
        <v>0</v>
      </c>
      <c r="Q247" s="211">
        <v>750</v>
      </c>
      <c r="R247" s="166"/>
      <c r="S247" s="22"/>
      <c r="T247" s="22"/>
      <c r="U247" s="22"/>
      <c r="V247" s="22"/>
      <c r="W247" s="22"/>
      <c r="X247" s="22"/>
      <c r="Y247" s="137"/>
      <c r="Z247" s="186"/>
    </row>
    <row r="248" spans="1:26" s="3" customFormat="1" ht="14.25" x14ac:dyDescent="0.2">
      <c r="A248" s="10" t="s">
        <v>347</v>
      </c>
      <c r="B248" s="97"/>
      <c r="C248" s="71"/>
      <c r="D248" s="97"/>
      <c r="E248" s="97"/>
      <c r="F248" s="97"/>
      <c r="G248" s="111"/>
      <c r="H248" s="111"/>
      <c r="I248" s="111"/>
      <c r="J248" s="111"/>
      <c r="K248" s="132"/>
      <c r="L248" s="196">
        <v>500</v>
      </c>
      <c r="M248" s="132"/>
      <c r="N248" s="147"/>
      <c r="O248" s="147">
        <v>500</v>
      </c>
      <c r="P248" s="147">
        <f t="shared" si="8"/>
        <v>0</v>
      </c>
      <c r="Q248" s="211">
        <v>650</v>
      </c>
      <c r="R248" s="166">
        <v>845</v>
      </c>
      <c r="S248" s="22" t="s">
        <v>266</v>
      </c>
      <c r="T248" s="22" t="s">
        <v>266</v>
      </c>
      <c r="U248" s="22" t="s">
        <v>266</v>
      </c>
      <c r="V248" s="22"/>
      <c r="W248" s="22" t="s">
        <v>266</v>
      </c>
      <c r="X248" s="22"/>
      <c r="Y248" s="137" t="s">
        <v>266</v>
      </c>
      <c r="Z248" s="186">
        <v>845</v>
      </c>
    </row>
    <row r="249" spans="1:26" s="3" customFormat="1" ht="25.5" x14ac:dyDescent="0.2">
      <c r="A249" s="10" t="s">
        <v>285</v>
      </c>
      <c r="B249" s="97" t="s">
        <v>227</v>
      </c>
      <c r="C249" s="71"/>
      <c r="D249" s="97"/>
      <c r="E249" s="97"/>
      <c r="F249" s="97"/>
      <c r="G249" s="111">
        <v>500</v>
      </c>
      <c r="H249" s="111"/>
      <c r="I249" s="111"/>
      <c r="J249" s="111">
        <v>286</v>
      </c>
      <c r="K249" s="132">
        <f t="shared" si="10"/>
        <v>214</v>
      </c>
      <c r="L249" s="196">
        <v>650</v>
      </c>
      <c r="M249" s="147"/>
      <c r="N249" s="147"/>
      <c r="O249" s="147">
        <v>0</v>
      </c>
      <c r="P249" s="147">
        <f t="shared" si="8"/>
        <v>650</v>
      </c>
      <c r="Q249" s="211">
        <v>350</v>
      </c>
      <c r="R249" s="166">
        <v>5000</v>
      </c>
      <c r="S249" s="22" t="s">
        <v>266</v>
      </c>
      <c r="T249" s="22" t="s">
        <v>266</v>
      </c>
      <c r="U249" s="22" t="s">
        <v>266</v>
      </c>
      <c r="V249" s="22"/>
      <c r="W249" s="22" t="s">
        <v>266</v>
      </c>
      <c r="X249" s="22"/>
      <c r="Y249" s="137" t="s">
        <v>415</v>
      </c>
      <c r="Z249" s="186">
        <v>0</v>
      </c>
    </row>
    <row r="250" spans="1:26" s="3" customFormat="1" ht="25.5" x14ac:dyDescent="0.2">
      <c r="A250" s="11" t="s">
        <v>69</v>
      </c>
      <c r="B250" s="97">
        <v>1500</v>
      </c>
      <c r="C250" s="71"/>
      <c r="D250" s="97"/>
      <c r="E250" s="97">
        <v>1156.57</v>
      </c>
      <c r="F250" s="97">
        <f>B250-E250</f>
        <v>343.43000000000006</v>
      </c>
      <c r="G250" s="111">
        <v>1500</v>
      </c>
      <c r="H250" s="111"/>
      <c r="I250" s="111"/>
      <c r="J250" s="111">
        <v>1153.44</v>
      </c>
      <c r="K250" s="132">
        <f t="shared" si="10"/>
        <v>346.55999999999995</v>
      </c>
      <c r="L250" s="196">
        <v>1500</v>
      </c>
      <c r="M250" s="147"/>
      <c r="N250" s="147"/>
      <c r="O250" s="147">
        <v>0</v>
      </c>
      <c r="P250" s="147">
        <f t="shared" si="8"/>
        <v>1500</v>
      </c>
      <c r="Q250" s="211"/>
      <c r="R250" s="166">
        <v>5000</v>
      </c>
      <c r="S250" s="30" t="s">
        <v>266</v>
      </c>
      <c r="T250" s="22" t="s">
        <v>266</v>
      </c>
      <c r="U250" s="22" t="s">
        <v>266</v>
      </c>
      <c r="V250" s="22"/>
      <c r="W250" s="22" t="s">
        <v>266</v>
      </c>
      <c r="X250" s="22"/>
      <c r="Y250" s="137" t="s">
        <v>266</v>
      </c>
      <c r="Z250" s="186">
        <v>1000</v>
      </c>
    </row>
    <row r="251" spans="1:26" s="3" customFormat="1" ht="14.25" x14ac:dyDescent="0.2">
      <c r="A251" s="10" t="s">
        <v>256</v>
      </c>
      <c r="B251" s="97">
        <v>500</v>
      </c>
      <c r="C251" s="71"/>
      <c r="D251" s="97"/>
      <c r="E251" s="97">
        <v>96</v>
      </c>
      <c r="F251" s="97">
        <f>B251-E251</f>
        <v>404</v>
      </c>
      <c r="G251" s="111">
        <v>180</v>
      </c>
      <c r="H251" s="111"/>
      <c r="I251" s="111"/>
      <c r="J251" s="111"/>
      <c r="K251" s="132">
        <f t="shared" si="10"/>
        <v>180</v>
      </c>
      <c r="L251" s="196">
        <v>75</v>
      </c>
      <c r="M251" s="147"/>
      <c r="N251" s="147"/>
      <c r="O251" s="147">
        <v>0</v>
      </c>
      <c r="P251" s="147">
        <f t="shared" si="8"/>
        <v>75</v>
      </c>
      <c r="Q251" s="211"/>
      <c r="R251" s="166"/>
      <c r="S251" s="30"/>
      <c r="T251" s="22"/>
      <c r="U251" s="22"/>
      <c r="V251" s="22"/>
      <c r="W251" s="22"/>
      <c r="X251" s="22"/>
      <c r="Y251" s="137"/>
      <c r="Z251" s="186"/>
    </row>
    <row r="252" spans="1:26" s="3" customFormat="1" ht="14.25" x14ac:dyDescent="0.2">
      <c r="A252" s="10" t="s">
        <v>254</v>
      </c>
      <c r="B252" s="97">
        <v>0</v>
      </c>
      <c r="C252" s="71"/>
      <c r="D252" s="97"/>
      <c r="E252" s="97"/>
      <c r="F252" s="97"/>
      <c r="G252" s="111">
        <v>500</v>
      </c>
      <c r="H252" s="111"/>
      <c r="I252" s="111"/>
      <c r="J252" s="111"/>
      <c r="K252" s="132">
        <f t="shared" si="10"/>
        <v>500</v>
      </c>
      <c r="L252" s="196">
        <v>500</v>
      </c>
      <c r="M252" s="147"/>
      <c r="N252" s="147"/>
      <c r="O252" s="147">
        <v>0</v>
      </c>
      <c r="P252" s="147">
        <f t="shared" si="8"/>
        <v>500</v>
      </c>
      <c r="Q252" s="211"/>
      <c r="R252" s="166"/>
      <c r="S252" s="57"/>
      <c r="T252" s="57"/>
      <c r="U252" s="57"/>
      <c r="V252" s="57"/>
      <c r="W252" s="22"/>
      <c r="X252" s="22"/>
      <c r="Y252" s="137"/>
      <c r="Z252" s="186"/>
    </row>
    <row r="253" spans="1:26" s="3" customFormat="1" ht="14.25" x14ac:dyDescent="0.2">
      <c r="A253" s="10" t="s">
        <v>393</v>
      </c>
      <c r="B253" s="97"/>
      <c r="C253" s="71"/>
      <c r="D253" s="97"/>
      <c r="E253" s="97"/>
      <c r="F253" s="97"/>
      <c r="G253" s="111"/>
      <c r="H253" s="111"/>
      <c r="I253" s="111"/>
      <c r="J253" s="111"/>
      <c r="K253" s="132"/>
      <c r="L253" s="196"/>
      <c r="M253" s="147"/>
      <c r="N253" s="147"/>
      <c r="O253" s="147"/>
      <c r="P253" s="147"/>
      <c r="Q253" s="211"/>
      <c r="R253" s="166">
        <v>500</v>
      </c>
      <c r="S253" s="57" t="s">
        <v>266</v>
      </c>
      <c r="T253" s="57" t="s">
        <v>266</v>
      </c>
      <c r="U253" s="57" t="s">
        <v>266</v>
      </c>
      <c r="V253" s="57"/>
      <c r="W253" s="22" t="s">
        <v>266</v>
      </c>
      <c r="X253" s="22" t="s">
        <v>227</v>
      </c>
      <c r="Y253" s="137" t="s">
        <v>266</v>
      </c>
      <c r="Z253" s="186">
        <v>500</v>
      </c>
    </row>
    <row r="254" spans="1:26" s="3" customFormat="1" ht="14.25" x14ac:dyDescent="0.2">
      <c r="A254" s="11" t="s">
        <v>219</v>
      </c>
      <c r="B254" s="97">
        <v>180</v>
      </c>
      <c r="C254" s="71"/>
      <c r="D254" s="97"/>
      <c r="E254" s="97"/>
      <c r="F254" s="97">
        <v>180</v>
      </c>
      <c r="G254" s="111">
        <v>150</v>
      </c>
      <c r="H254" s="111"/>
      <c r="I254" s="111"/>
      <c r="J254" s="111"/>
      <c r="K254" s="132">
        <f t="shared" si="10"/>
        <v>150</v>
      </c>
      <c r="L254" s="196">
        <v>0</v>
      </c>
      <c r="M254" s="147"/>
      <c r="N254" s="147"/>
      <c r="O254" s="147"/>
      <c r="P254" s="147">
        <f t="shared" si="8"/>
        <v>0</v>
      </c>
      <c r="Q254" s="211">
        <v>150</v>
      </c>
      <c r="R254" s="166">
        <v>250</v>
      </c>
      <c r="S254" s="22" t="s">
        <v>266</v>
      </c>
      <c r="T254" s="22" t="s">
        <v>266</v>
      </c>
      <c r="U254" s="22"/>
      <c r="V254" s="22"/>
      <c r="W254" s="22"/>
      <c r="X254" s="22"/>
      <c r="Y254" s="137"/>
      <c r="Z254" s="186">
        <v>0</v>
      </c>
    </row>
    <row r="255" spans="1:26" s="3" customFormat="1" ht="14.25" x14ac:dyDescent="0.2">
      <c r="A255" s="10" t="s">
        <v>306</v>
      </c>
      <c r="B255" s="97"/>
      <c r="C255" s="71"/>
      <c r="D255" s="97"/>
      <c r="E255" s="97"/>
      <c r="F255" s="97"/>
      <c r="G255" s="111"/>
      <c r="H255" s="111"/>
      <c r="I255" s="111"/>
      <c r="J255" s="111"/>
      <c r="K255" s="132">
        <f t="shared" si="10"/>
        <v>0</v>
      </c>
      <c r="L255" s="196">
        <v>500</v>
      </c>
      <c r="M255" s="147"/>
      <c r="N255" s="147"/>
      <c r="O255" s="147">
        <v>490.73</v>
      </c>
      <c r="P255" s="147">
        <f t="shared" si="8"/>
        <v>9.2699999999999818</v>
      </c>
      <c r="Q255" s="211">
        <v>600</v>
      </c>
      <c r="R255" s="166">
        <v>780</v>
      </c>
      <c r="S255" s="22" t="s">
        <v>266</v>
      </c>
      <c r="T255" s="22" t="s">
        <v>266</v>
      </c>
      <c r="U255" s="22" t="s">
        <v>266</v>
      </c>
      <c r="V255" s="22"/>
      <c r="W255" s="22" t="s">
        <v>266</v>
      </c>
      <c r="X255" s="22"/>
      <c r="Y255" s="137" t="s">
        <v>266</v>
      </c>
      <c r="Z255" s="186">
        <v>750</v>
      </c>
    </row>
    <row r="256" spans="1:26" s="3" customFormat="1" ht="14.25" x14ac:dyDescent="0.2">
      <c r="A256" s="11" t="s">
        <v>199</v>
      </c>
      <c r="B256" s="97">
        <v>0</v>
      </c>
      <c r="C256" s="71"/>
      <c r="D256" s="97"/>
      <c r="E256" s="97"/>
      <c r="F256" s="97">
        <v>0</v>
      </c>
      <c r="G256" s="111"/>
      <c r="H256" s="111"/>
      <c r="I256" s="111"/>
      <c r="J256" s="111"/>
      <c r="K256" s="132">
        <f t="shared" si="10"/>
        <v>0</v>
      </c>
      <c r="L256" s="196">
        <v>0</v>
      </c>
      <c r="M256" s="147"/>
      <c r="N256" s="147"/>
      <c r="O256" s="147"/>
      <c r="P256" s="147">
        <f t="shared" si="8"/>
        <v>0</v>
      </c>
      <c r="Q256" s="211"/>
      <c r="R256" s="166"/>
      <c r="S256" s="22"/>
      <c r="T256" s="22"/>
      <c r="U256" s="22"/>
      <c r="V256" s="22"/>
      <c r="W256" s="22"/>
      <c r="X256" s="22"/>
      <c r="Y256" s="137"/>
      <c r="Z256" s="186"/>
    </row>
    <row r="257" spans="1:28" s="3" customFormat="1" ht="14.25" x14ac:dyDescent="0.2">
      <c r="A257" s="11" t="s">
        <v>208</v>
      </c>
      <c r="B257" s="97">
        <v>650</v>
      </c>
      <c r="C257" s="71"/>
      <c r="D257" s="97"/>
      <c r="E257" s="97"/>
      <c r="F257" s="97">
        <v>650</v>
      </c>
      <c r="G257" s="111">
        <v>492</v>
      </c>
      <c r="H257" s="111"/>
      <c r="I257" s="111"/>
      <c r="J257" s="111">
        <v>492</v>
      </c>
      <c r="K257" s="132">
        <f t="shared" si="10"/>
        <v>0</v>
      </c>
      <c r="L257" s="196">
        <v>400</v>
      </c>
      <c r="M257" s="147"/>
      <c r="N257" s="147"/>
      <c r="O257" s="147">
        <v>0</v>
      </c>
      <c r="P257" s="147">
        <f t="shared" si="8"/>
        <v>400</v>
      </c>
      <c r="Q257" s="211"/>
      <c r="R257" s="166"/>
      <c r="S257" s="57"/>
      <c r="T257" s="57"/>
      <c r="U257" s="57"/>
      <c r="V257" s="85"/>
      <c r="W257" s="22"/>
      <c r="X257" s="22"/>
      <c r="Y257" s="137"/>
      <c r="Z257" s="186"/>
    </row>
    <row r="258" spans="1:28" s="3" customFormat="1" ht="25.5" x14ac:dyDescent="0.2">
      <c r="A258" s="10" t="s">
        <v>354</v>
      </c>
      <c r="B258" s="97"/>
      <c r="C258" s="71"/>
      <c r="D258" s="97"/>
      <c r="E258" s="97"/>
      <c r="F258" s="97"/>
      <c r="G258" s="111"/>
      <c r="H258" s="111"/>
      <c r="I258" s="111"/>
      <c r="J258" s="111"/>
      <c r="K258" s="132"/>
      <c r="L258" s="196"/>
      <c r="M258" s="147"/>
      <c r="N258" s="147"/>
      <c r="O258" s="147"/>
      <c r="P258" s="147">
        <f t="shared" si="8"/>
        <v>0</v>
      </c>
      <c r="Q258" s="211">
        <v>500</v>
      </c>
      <c r="R258" s="166">
        <v>650</v>
      </c>
      <c r="S258" s="57" t="s">
        <v>266</v>
      </c>
      <c r="T258" s="57" t="s">
        <v>266</v>
      </c>
      <c r="U258" s="57" t="s">
        <v>266</v>
      </c>
      <c r="V258" s="85" t="s">
        <v>266</v>
      </c>
      <c r="W258" s="22"/>
      <c r="X258" s="22"/>
      <c r="Y258" s="137" t="s">
        <v>415</v>
      </c>
      <c r="Z258" s="186">
        <v>0</v>
      </c>
    </row>
    <row r="259" spans="1:28" s="3" customFormat="1" ht="21.75" customHeight="1" x14ac:dyDescent="0.2">
      <c r="A259" s="10" t="s">
        <v>235</v>
      </c>
      <c r="B259" s="97">
        <v>500</v>
      </c>
      <c r="C259" s="71"/>
      <c r="D259" s="97"/>
      <c r="E259" s="97">
        <v>316.68</v>
      </c>
      <c r="F259" s="97">
        <f>B259-E259</f>
        <v>183.32</v>
      </c>
      <c r="G259" s="111">
        <v>350</v>
      </c>
      <c r="H259" s="111"/>
      <c r="I259" s="111"/>
      <c r="J259" s="111">
        <v>350</v>
      </c>
      <c r="K259" s="132">
        <f t="shared" si="10"/>
        <v>0</v>
      </c>
      <c r="L259" s="196">
        <v>500</v>
      </c>
      <c r="M259" s="147">
        <v>500</v>
      </c>
      <c r="N259" s="147"/>
      <c r="O259" s="147">
        <v>1000</v>
      </c>
      <c r="P259" s="147">
        <f t="shared" si="8"/>
        <v>0</v>
      </c>
      <c r="Q259" s="211">
        <v>600</v>
      </c>
      <c r="R259" s="166">
        <v>750</v>
      </c>
      <c r="S259" s="30" t="s">
        <v>266</v>
      </c>
      <c r="T259" s="22" t="s">
        <v>266</v>
      </c>
      <c r="U259" s="22" t="s">
        <v>266</v>
      </c>
      <c r="V259" s="22"/>
      <c r="W259" s="22" t="s">
        <v>266</v>
      </c>
      <c r="X259" s="22"/>
      <c r="Y259" s="137" t="s">
        <v>266</v>
      </c>
      <c r="Z259" s="186">
        <v>750</v>
      </c>
    </row>
    <row r="260" spans="1:28" s="3" customFormat="1" ht="21.75" customHeight="1" x14ac:dyDescent="0.2">
      <c r="A260" s="10" t="s">
        <v>400</v>
      </c>
      <c r="B260" s="97"/>
      <c r="C260" s="71"/>
      <c r="D260" s="97"/>
      <c r="E260" s="97"/>
      <c r="F260" s="97"/>
      <c r="G260" s="111"/>
      <c r="H260" s="111"/>
      <c r="I260" s="111"/>
      <c r="J260" s="111"/>
      <c r="K260" s="132"/>
      <c r="L260" s="196"/>
      <c r="M260" s="147"/>
      <c r="N260" s="147"/>
      <c r="O260" s="147"/>
      <c r="P260" s="147"/>
      <c r="Q260" s="211"/>
      <c r="R260" s="166">
        <v>2000</v>
      </c>
      <c r="S260" s="30" t="s">
        <v>266</v>
      </c>
      <c r="T260" s="22" t="s">
        <v>266</v>
      </c>
      <c r="U260" s="22"/>
      <c r="V260" s="22"/>
      <c r="W260" s="22" t="s">
        <v>266</v>
      </c>
      <c r="X260" s="22" t="s">
        <v>227</v>
      </c>
      <c r="Y260" s="137" t="s">
        <v>266</v>
      </c>
      <c r="Z260" s="186">
        <v>0</v>
      </c>
    </row>
    <row r="261" spans="1:28" s="3" customFormat="1" ht="25.5" x14ac:dyDescent="0.2">
      <c r="A261" s="11" t="s">
        <v>70</v>
      </c>
      <c r="B261" s="97">
        <v>1960</v>
      </c>
      <c r="C261" s="71"/>
      <c r="D261" s="109">
        <v>653.33000000000004</v>
      </c>
      <c r="E261" s="97">
        <v>563.04</v>
      </c>
      <c r="F261" s="97">
        <f>B261-D261-E261</f>
        <v>743.63000000000011</v>
      </c>
      <c r="G261" s="111">
        <v>588</v>
      </c>
      <c r="H261" s="111"/>
      <c r="I261" s="111"/>
      <c r="J261" s="111"/>
      <c r="K261" s="132">
        <f t="shared" si="10"/>
        <v>588</v>
      </c>
      <c r="L261" s="196">
        <v>480</v>
      </c>
      <c r="M261" s="147"/>
      <c r="N261" s="147"/>
      <c r="O261" s="147">
        <v>0</v>
      </c>
      <c r="P261" s="147">
        <f t="shared" si="8"/>
        <v>480</v>
      </c>
      <c r="Q261" s="211"/>
      <c r="R261" s="166"/>
      <c r="S261" s="22"/>
      <c r="T261" s="22"/>
      <c r="U261" s="22"/>
      <c r="V261" s="22"/>
      <c r="W261" s="22"/>
      <c r="X261" s="22"/>
      <c r="Y261" s="137"/>
      <c r="Z261" s="186"/>
    </row>
    <row r="262" spans="1:28" ht="20.25" customHeight="1" x14ac:dyDescent="0.2">
      <c r="A262" s="4" t="s">
        <v>132</v>
      </c>
      <c r="B262" s="97">
        <v>2000</v>
      </c>
      <c r="C262" s="71"/>
      <c r="D262" s="109">
        <v>666.67</v>
      </c>
      <c r="E262" s="97">
        <v>1333.33</v>
      </c>
      <c r="F262" s="97">
        <f>B262-D262-E262</f>
        <v>0</v>
      </c>
      <c r="G262" s="111">
        <v>1215</v>
      </c>
      <c r="H262" s="111"/>
      <c r="I262" s="111"/>
      <c r="J262" s="111">
        <v>1215</v>
      </c>
      <c r="K262" s="132">
        <f t="shared" si="10"/>
        <v>0</v>
      </c>
      <c r="L262" s="196">
        <v>1500</v>
      </c>
      <c r="M262" s="147">
        <v>150</v>
      </c>
      <c r="N262" s="147"/>
      <c r="O262" s="147">
        <v>1641.48</v>
      </c>
      <c r="P262" s="147">
        <f t="shared" si="8"/>
        <v>8.5199999999999818</v>
      </c>
      <c r="Q262" s="211">
        <v>1600</v>
      </c>
      <c r="R262" s="166"/>
      <c r="S262" s="22"/>
      <c r="T262" s="22"/>
      <c r="U262" s="22"/>
      <c r="V262" s="22"/>
      <c r="W262" s="22"/>
      <c r="X262" s="22"/>
      <c r="Y262" s="137"/>
      <c r="Z262" s="186"/>
      <c r="AA262" s="3"/>
      <c r="AB262" s="4"/>
    </row>
    <row r="263" spans="1:28" s="3" customFormat="1" ht="16.5" customHeight="1" x14ac:dyDescent="0.2">
      <c r="A263" s="12" t="s">
        <v>301</v>
      </c>
      <c r="B263" s="97"/>
      <c r="C263" s="71"/>
      <c r="D263" s="97"/>
      <c r="E263" s="97"/>
      <c r="F263" s="97"/>
      <c r="G263" s="111">
        <v>500</v>
      </c>
      <c r="H263" s="111"/>
      <c r="I263" s="111"/>
      <c r="J263" s="111"/>
      <c r="K263" s="132">
        <f t="shared" si="10"/>
        <v>500</v>
      </c>
      <c r="L263" s="196"/>
      <c r="M263" s="147"/>
      <c r="N263" s="147"/>
      <c r="O263" s="147"/>
      <c r="P263" s="147">
        <f t="shared" si="8"/>
        <v>0</v>
      </c>
      <c r="Q263" s="211"/>
      <c r="R263" s="166"/>
      <c r="S263" s="22"/>
      <c r="T263" s="22"/>
      <c r="U263" s="22"/>
      <c r="V263" s="22"/>
      <c r="W263" s="22"/>
      <c r="X263" s="22"/>
      <c r="Y263" s="137"/>
      <c r="Z263" s="186"/>
    </row>
    <row r="264" spans="1:28" ht="17.25" customHeight="1" x14ac:dyDescent="0.2">
      <c r="A264" s="10" t="s">
        <v>247</v>
      </c>
      <c r="B264" s="97">
        <v>150</v>
      </c>
      <c r="C264" s="71"/>
      <c r="D264" s="109">
        <v>50</v>
      </c>
      <c r="E264" s="97"/>
      <c r="F264" s="97">
        <f>B264-D264</f>
        <v>100</v>
      </c>
      <c r="G264" s="111"/>
      <c r="H264" s="111"/>
      <c r="I264" s="111"/>
      <c r="J264" s="111"/>
      <c r="K264" s="132">
        <f t="shared" si="10"/>
        <v>0</v>
      </c>
      <c r="L264" s="196"/>
      <c r="M264" s="147"/>
      <c r="N264" s="147"/>
      <c r="O264" s="147"/>
      <c r="P264" s="147">
        <f t="shared" si="8"/>
        <v>0</v>
      </c>
      <c r="Q264" s="211"/>
      <c r="R264" s="166"/>
      <c r="S264" s="30"/>
      <c r="T264" s="22"/>
      <c r="U264" s="22"/>
      <c r="V264" s="22"/>
      <c r="W264" s="22"/>
      <c r="X264" s="22"/>
      <c r="Y264" s="137"/>
      <c r="Z264" s="186"/>
      <c r="AA264" s="3"/>
      <c r="AB264" s="4"/>
    </row>
    <row r="265" spans="1:28" ht="14.25" x14ac:dyDescent="0.2">
      <c r="A265" s="11" t="s">
        <v>71</v>
      </c>
      <c r="B265" s="97">
        <v>8000</v>
      </c>
      <c r="C265" s="71"/>
      <c r="D265" s="97"/>
      <c r="E265" s="97">
        <v>8000</v>
      </c>
      <c r="F265" s="97">
        <v>0</v>
      </c>
      <c r="G265" s="111">
        <v>8500</v>
      </c>
      <c r="H265" s="111"/>
      <c r="I265" s="111">
        <v>8500</v>
      </c>
      <c r="J265" s="111"/>
      <c r="K265" s="132">
        <f t="shared" si="10"/>
        <v>0</v>
      </c>
      <c r="L265" s="196">
        <v>0</v>
      </c>
      <c r="M265" s="147"/>
      <c r="N265" s="147"/>
      <c r="O265" s="147"/>
      <c r="P265" s="147">
        <f t="shared" si="8"/>
        <v>0</v>
      </c>
      <c r="Q265" s="211"/>
      <c r="R265" s="166"/>
      <c r="S265" s="30"/>
      <c r="T265" s="22"/>
      <c r="U265" s="22"/>
      <c r="V265" s="22"/>
      <c r="W265" s="22"/>
      <c r="X265" s="22"/>
      <c r="Y265" s="137"/>
      <c r="Z265" s="186"/>
      <c r="AA265" s="3"/>
      <c r="AB265" s="4"/>
    </row>
    <row r="266" spans="1:28" ht="14.25" x14ac:dyDescent="0.2">
      <c r="A266" s="10" t="s">
        <v>383</v>
      </c>
      <c r="B266" s="97"/>
      <c r="C266" s="71"/>
      <c r="D266" s="97"/>
      <c r="E266" s="97"/>
      <c r="F266" s="97"/>
      <c r="G266" s="111"/>
      <c r="H266" s="111"/>
      <c r="I266" s="111"/>
      <c r="J266" s="111"/>
      <c r="K266" s="132"/>
      <c r="L266" s="196"/>
      <c r="M266" s="147"/>
      <c r="N266" s="147"/>
      <c r="O266" s="147"/>
      <c r="P266" s="147"/>
      <c r="Q266" s="211"/>
      <c r="R266" s="166">
        <v>8145</v>
      </c>
      <c r="S266" s="30" t="s">
        <v>266</v>
      </c>
      <c r="T266" s="22" t="s">
        <v>266</v>
      </c>
      <c r="U266" s="22" t="s">
        <v>266</v>
      </c>
      <c r="V266" s="22"/>
      <c r="W266" s="22" t="s">
        <v>266</v>
      </c>
      <c r="X266" s="22" t="s">
        <v>227</v>
      </c>
      <c r="Y266" s="137" t="s">
        <v>266</v>
      </c>
      <c r="Z266" s="186">
        <v>500</v>
      </c>
      <c r="AA266" s="3"/>
      <c r="AB266" s="4"/>
    </row>
    <row r="267" spans="1:28" ht="25.5" x14ac:dyDescent="0.2">
      <c r="A267" s="11" t="s">
        <v>72</v>
      </c>
      <c r="B267" s="97">
        <v>0</v>
      </c>
      <c r="C267" s="71"/>
      <c r="D267" s="97"/>
      <c r="E267" s="97"/>
      <c r="F267" s="97">
        <v>0</v>
      </c>
      <c r="G267" s="111"/>
      <c r="H267" s="111"/>
      <c r="I267" s="111"/>
      <c r="J267" s="111"/>
      <c r="K267" s="132">
        <f t="shared" si="10"/>
        <v>0</v>
      </c>
      <c r="L267" s="196">
        <v>500</v>
      </c>
      <c r="M267" s="147"/>
      <c r="N267" s="147"/>
      <c r="O267" s="147">
        <v>0</v>
      </c>
      <c r="P267" s="147">
        <f t="shared" si="8"/>
        <v>500</v>
      </c>
      <c r="Q267" s="211"/>
      <c r="R267" s="166">
        <v>1000</v>
      </c>
      <c r="S267" s="22" t="s">
        <v>266</v>
      </c>
      <c r="T267" s="22" t="s">
        <v>266</v>
      </c>
      <c r="U267" s="22"/>
      <c r="V267" s="22"/>
      <c r="W267" s="22"/>
      <c r="X267" s="22"/>
      <c r="Y267" s="137"/>
      <c r="Z267" s="186"/>
      <c r="AA267" s="3"/>
      <c r="AB267" s="4"/>
    </row>
    <row r="268" spans="1:28" ht="14.25" x14ac:dyDescent="0.2">
      <c r="A268" s="10" t="s">
        <v>308</v>
      </c>
      <c r="B268" s="97"/>
      <c r="C268" s="71"/>
      <c r="D268" s="97"/>
      <c r="E268" s="97"/>
      <c r="F268" s="97"/>
      <c r="G268" s="111">
        <v>500</v>
      </c>
      <c r="H268" s="111"/>
      <c r="I268" s="111"/>
      <c r="J268" s="111"/>
      <c r="K268" s="132">
        <f t="shared" si="10"/>
        <v>500</v>
      </c>
      <c r="L268" s="196">
        <v>650</v>
      </c>
      <c r="M268" s="147"/>
      <c r="N268" s="147"/>
      <c r="O268" s="147">
        <v>0</v>
      </c>
      <c r="P268" s="147">
        <f t="shared" si="8"/>
        <v>650</v>
      </c>
      <c r="Q268" s="211"/>
      <c r="R268" s="166">
        <v>650</v>
      </c>
      <c r="S268" s="22" t="s">
        <v>266</v>
      </c>
      <c r="T268" s="22" t="s">
        <v>266</v>
      </c>
      <c r="U268" s="22" t="s">
        <v>266</v>
      </c>
      <c r="V268" s="22"/>
      <c r="W268" s="22" t="s">
        <v>266</v>
      </c>
      <c r="X268" s="22"/>
      <c r="Y268" s="137" t="s">
        <v>266</v>
      </c>
      <c r="Z268" s="186">
        <v>600</v>
      </c>
      <c r="AA268" s="3"/>
      <c r="AB268" s="4"/>
    </row>
    <row r="269" spans="1:28" ht="25.5" x14ac:dyDescent="0.2">
      <c r="A269" s="11" t="s">
        <v>197</v>
      </c>
      <c r="B269" s="97">
        <v>0</v>
      </c>
      <c r="C269" s="71"/>
      <c r="D269" s="97"/>
      <c r="E269" s="97"/>
      <c r="F269" s="97">
        <v>0</v>
      </c>
      <c r="G269" s="111"/>
      <c r="H269" s="111"/>
      <c r="I269" s="111"/>
      <c r="J269" s="111"/>
      <c r="K269" s="132">
        <f t="shared" si="10"/>
        <v>0</v>
      </c>
      <c r="L269" s="157"/>
      <c r="M269" s="149"/>
      <c r="N269" s="149"/>
      <c r="O269" s="149"/>
      <c r="P269" s="147">
        <f t="shared" si="8"/>
        <v>0</v>
      </c>
      <c r="Q269" s="211"/>
      <c r="R269" s="166"/>
      <c r="S269" s="22"/>
      <c r="T269" s="22"/>
      <c r="U269" s="22"/>
      <c r="V269" s="22"/>
      <c r="W269" s="22"/>
      <c r="X269" s="22"/>
      <c r="Y269" s="137"/>
      <c r="Z269" s="186"/>
      <c r="AA269" s="3"/>
      <c r="AB269" s="4"/>
    </row>
    <row r="270" spans="1:28" ht="14.25" x14ac:dyDescent="0.2">
      <c r="A270" s="10" t="s">
        <v>238</v>
      </c>
      <c r="B270" s="104">
        <v>500</v>
      </c>
      <c r="C270" s="79"/>
      <c r="D270" s="104"/>
      <c r="E270" s="104">
        <v>500</v>
      </c>
      <c r="F270" s="79">
        <v>0</v>
      </c>
      <c r="G270" s="116">
        <v>500</v>
      </c>
      <c r="H270" s="116"/>
      <c r="I270" s="116"/>
      <c r="J270" s="116">
        <v>500</v>
      </c>
      <c r="K270" s="132">
        <f t="shared" si="10"/>
        <v>0</v>
      </c>
      <c r="L270" s="196">
        <v>650</v>
      </c>
      <c r="M270" s="147"/>
      <c r="N270" s="147"/>
      <c r="O270" s="147">
        <v>577</v>
      </c>
      <c r="P270" s="147">
        <f t="shared" si="8"/>
        <v>73</v>
      </c>
      <c r="Q270" s="216">
        <v>150</v>
      </c>
      <c r="R270" s="170">
        <v>390</v>
      </c>
      <c r="S270" s="61" t="s">
        <v>266</v>
      </c>
      <c r="T270" s="61" t="s">
        <v>266</v>
      </c>
      <c r="U270" s="58" t="s">
        <v>266</v>
      </c>
      <c r="V270" s="58"/>
      <c r="W270" s="31" t="s">
        <v>266</v>
      </c>
      <c r="X270" s="31"/>
      <c r="Y270" s="141" t="s">
        <v>266</v>
      </c>
      <c r="Z270" s="186">
        <v>195</v>
      </c>
      <c r="AA270" s="3"/>
      <c r="AB270" s="4"/>
    </row>
    <row r="271" spans="1:28" s="3" customFormat="1" ht="14.25" x14ac:dyDescent="0.2">
      <c r="A271" s="10" t="s">
        <v>315</v>
      </c>
      <c r="B271" s="104">
        <v>300</v>
      </c>
      <c r="C271" s="79"/>
      <c r="D271" s="104"/>
      <c r="E271" s="104"/>
      <c r="F271" s="79">
        <v>300</v>
      </c>
      <c r="G271" s="116">
        <v>500</v>
      </c>
      <c r="H271" s="116"/>
      <c r="I271" s="116">
        <v>500</v>
      </c>
      <c r="J271" s="116"/>
      <c r="K271" s="132">
        <f t="shared" si="10"/>
        <v>0</v>
      </c>
      <c r="L271" s="196">
        <v>300</v>
      </c>
      <c r="M271" s="147"/>
      <c r="N271" s="147"/>
      <c r="O271" s="147">
        <v>0</v>
      </c>
      <c r="P271" s="147">
        <f t="shared" si="8"/>
        <v>300</v>
      </c>
      <c r="Q271" s="216">
        <v>300</v>
      </c>
      <c r="R271" s="170">
        <v>650</v>
      </c>
      <c r="S271" s="58" t="s">
        <v>266</v>
      </c>
      <c r="T271" s="58" t="s">
        <v>266</v>
      </c>
      <c r="U271" s="58" t="s">
        <v>266</v>
      </c>
      <c r="V271" s="58"/>
      <c r="W271" s="31" t="s">
        <v>266</v>
      </c>
      <c r="X271" s="31"/>
      <c r="Y271" s="141" t="s">
        <v>266</v>
      </c>
      <c r="Z271" s="186">
        <v>250</v>
      </c>
    </row>
    <row r="272" spans="1:28" ht="14.25" x14ac:dyDescent="0.2">
      <c r="A272" s="11" t="s">
        <v>141</v>
      </c>
      <c r="B272" s="97">
        <v>500</v>
      </c>
      <c r="C272" s="71"/>
      <c r="D272" s="97"/>
      <c r="E272" s="97">
        <v>500</v>
      </c>
      <c r="F272" s="71">
        <v>0</v>
      </c>
      <c r="G272" s="111">
        <v>500</v>
      </c>
      <c r="H272" s="111">
        <v>167.04</v>
      </c>
      <c r="I272" s="111"/>
      <c r="J272" s="111">
        <v>667.04</v>
      </c>
      <c r="K272" s="132">
        <f t="shared" si="10"/>
        <v>0</v>
      </c>
      <c r="L272" s="196">
        <v>1000</v>
      </c>
      <c r="M272" s="147"/>
      <c r="N272" s="147"/>
      <c r="O272" s="147">
        <v>0</v>
      </c>
      <c r="P272" s="147">
        <f t="shared" si="8"/>
        <v>1000</v>
      </c>
      <c r="Q272" s="211"/>
      <c r="R272" s="166"/>
      <c r="S272" s="30"/>
      <c r="T272" s="30"/>
      <c r="U272" s="30"/>
      <c r="V272" s="30"/>
      <c r="W272" s="30"/>
      <c r="X272" s="30"/>
      <c r="Y272" s="137"/>
      <c r="Z272" s="186"/>
      <c r="AA272" s="3"/>
      <c r="AB272" s="4"/>
    </row>
    <row r="273" spans="1:36" ht="14.25" x14ac:dyDescent="0.2">
      <c r="A273" s="11" t="s">
        <v>158</v>
      </c>
      <c r="B273" s="97">
        <v>650</v>
      </c>
      <c r="C273" s="71"/>
      <c r="D273" s="97"/>
      <c r="E273" s="97"/>
      <c r="F273" s="71">
        <v>650</v>
      </c>
      <c r="G273" s="111">
        <v>700</v>
      </c>
      <c r="H273" s="111"/>
      <c r="I273" s="111"/>
      <c r="J273" s="111">
        <v>643.1</v>
      </c>
      <c r="K273" s="132">
        <f t="shared" si="10"/>
        <v>56.899999999999977</v>
      </c>
      <c r="L273" s="196">
        <v>900</v>
      </c>
      <c r="M273" s="147"/>
      <c r="N273" s="147"/>
      <c r="O273" s="147">
        <v>0</v>
      </c>
      <c r="P273" s="147">
        <f t="shared" si="8"/>
        <v>900</v>
      </c>
      <c r="Q273" s="211">
        <v>700</v>
      </c>
      <c r="R273" s="166">
        <v>1000</v>
      </c>
      <c r="S273" s="22" t="s">
        <v>266</v>
      </c>
      <c r="T273" s="57" t="s">
        <v>266</v>
      </c>
      <c r="U273" s="57" t="s">
        <v>266</v>
      </c>
      <c r="V273" s="57"/>
      <c r="W273" s="22" t="s">
        <v>266</v>
      </c>
      <c r="X273" s="22"/>
      <c r="Y273" s="137" t="s">
        <v>266</v>
      </c>
      <c r="Z273" s="186">
        <v>700</v>
      </c>
      <c r="AA273" s="3"/>
      <c r="AB273" s="4"/>
    </row>
    <row r="274" spans="1:36" ht="14.25" x14ac:dyDescent="0.2">
      <c r="A274" s="11" t="s">
        <v>206</v>
      </c>
      <c r="B274" s="97">
        <v>450</v>
      </c>
      <c r="C274" s="71"/>
      <c r="D274" s="97"/>
      <c r="E274" s="97">
        <v>419.76</v>
      </c>
      <c r="F274" s="71">
        <f>B274-E274</f>
        <v>30.240000000000009</v>
      </c>
      <c r="G274" s="111">
        <v>600</v>
      </c>
      <c r="H274" s="111"/>
      <c r="I274" s="111"/>
      <c r="J274" s="111"/>
      <c r="K274" s="132">
        <f t="shared" si="10"/>
        <v>600</v>
      </c>
      <c r="L274" s="157"/>
      <c r="M274" s="149"/>
      <c r="N274" s="149"/>
      <c r="O274" s="149"/>
      <c r="P274" s="147">
        <f t="shared" si="8"/>
        <v>0</v>
      </c>
      <c r="Q274" s="211">
        <v>500</v>
      </c>
      <c r="R274" s="166"/>
      <c r="S274" s="30"/>
      <c r="T274" s="22"/>
      <c r="U274" s="22"/>
      <c r="V274" s="22"/>
      <c r="W274" s="30"/>
      <c r="X274" s="30"/>
      <c r="Y274" s="137"/>
      <c r="Z274" s="186"/>
      <c r="AA274" s="3"/>
      <c r="AB274" s="4"/>
    </row>
    <row r="275" spans="1:36" ht="14.25" x14ac:dyDescent="0.2">
      <c r="A275" s="10" t="s">
        <v>348</v>
      </c>
      <c r="B275" s="97"/>
      <c r="C275" s="71"/>
      <c r="D275" s="97"/>
      <c r="E275" s="97"/>
      <c r="F275" s="71"/>
      <c r="G275" s="111"/>
      <c r="H275" s="111"/>
      <c r="I275" s="111"/>
      <c r="J275" s="111"/>
      <c r="K275" s="132"/>
      <c r="L275" s="157">
        <v>500</v>
      </c>
      <c r="M275" s="149"/>
      <c r="N275" s="149"/>
      <c r="O275" s="149">
        <v>500</v>
      </c>
      <c r="P275" s="147">
        <f t="shared" si="8"/>
        <v>0</v>
      </c>
      <c r="Q275" s="211">
        <v>845</v>
      </c>
      <c r="R275" s="166">
        <v>1200</v>
      </c>
      <c r="S275" s="30" t="s">
        <v>266</v>
      </c>
      <c r="T275" s="22" t="s">
        <v>266</v>
      </c>
      <c r="U275" s="22" t="s">
        <v>266</v>
      </c>
      <c r="V275" s="22"/>
      <c r="W275" s="30" t="s">
        <v>266</v>
      </c>
      <c r="X275" s="30"/>
      <c r="Y275" s="137" t="s">
        <v>266</v>
      </c>
      <c r="Z275" s="186">
        <v>1000</v>
      </c>
      <c r="AA275" s="3"/>
      <c r="AB275" s="4"/>
    </row>
    <row r="276" spans="1:36" ht="14.25" x14ac:dyDescent="0.2">
      <c r="A276" s="11" t="s">
        <v>217</v>
      </c>
      <c r="B276" s="97">
        <v>0</v>
      </c>
      <c r="C276" s="71"/>
      <c r="D276" s="97"/>
      <c r="E276" s="97"/>
      <c r="F276" s="71"/>
      <c r="G276" s="111"/>
      <c r="H276" s="111"/>
      <c r="I276" s="111"/>
      <c r="J276" s="111"/>
      <c r="K276" s="132">
        <f t="shared" si="10"/>
        <v>0</v>
      </c>
      <c r="L276" s="196">
        <v>0</v>
      </c>
      <c r="M276" s="147"/>
      <c r="N276" s="147"/>
      <c r="O276" s="147"/>
      <c r="P276" s="147">
        <f t="shared" si="8"/>
        <v>0</v>
      </c>
      <c r="Q276" s="211"/>
      <c r="R276" s="166"/>
      <c r="S276" s="22"/>
      <c r="T276" s="22"/>
      <c r="U276" s="22"/>
      <c r="V276" s="22"/>
      <c r="W276" s="22"/>
      <c r="X276" s="22"/>
      <c r="Y276" s="137"/>
      <c r="Z276" s="186"/>
      <c r="AA276" s="3"/>
      <c r="AB276" s="4"/>
    </row>
    <row r="277" spans="1:36" ht="14.25" x14ac:dyDescent="0.2">
      <c r="A277" s="11" t="s">
        <v>138</v>
      </c>
      <c r="B277" s="97">
        <v>1500</v>
      </c>
      <c r="C277" s="71"/>
      <c r="D277" s="97"/>
      <c r="E277" s="97">
        <v>66.81</v>
      </c>
      <c r="F277" s="71">
        <f>B277-E277</f>
        <v>1433.19</v>
      </c>
      <c r="G277" s="111">
        <v>1200</v>
      </c>
      <c r="H277" s="111"/>
      <c r="I277" s="111"/>
      <c r="J277" s="111"/>
      <c r="K277" s="132">
        <f t="shared" ref="K277:K279" si="11">G277+H277-I277-J277</f>
        <v>1200</v>
      </c>
      <c r="L277" s="196">
        <v>0</v>
      </c>
      <c r="M277" s="147"/>
      <c r="N277" s="147"/>
      <c r="O277" s="147"/>
      <c r="P277" s="147">
        <f t="shared" si="8"/>
        <v>0</v>
      </c>
      <c r="Q277" s="211"/>
      <c r="R277" s="166">
        <v>1000</v>
      </c>
      <c r="S277" s="22" t="s">
        <v>266</v>
      </c>
      <c r="T277" s="30" t="s">
        <v>266</v>
      </c>
      <c r="U277" s="57" t="s">
        <v>266</v>
      </c>
      <c r="V277" s="57"/>
      <c r="W277" s="22" t="s">
        <v>266</v>
      </c>
      <c r="X277" s="22"/>
      <c r="Y277" s="137" t="s">
        <v>266</v>
      </c>
      <c r="Z277" s="186">
        <v>800</v>
      </c>
      <c r="AA277" s="3"/>
      <c r="AB277" s="4"/>
    </row>
    <row r="278" spans="1:36" ht="14.25" x14ac:dyDescent="0.2">
      <c r="A278" s="11" t="s">
        <v>73</v>
      </c>
      <c r="B278" s="97">
        <v>8000</v>
      </c>
      <c r="C278" s="71"/>
      <c r="D278" s="97"/>
      <c r="E278" s="97">
        <v>8000</v>
      </c>
      <c r="F278" s="71">
        <v>0</v>
      </c>
      <c r="G278" s="111">
        <v>8000</v>
      </c>
      <c r="H278" s="111"/>
      <c r="I278" s="111"/>
      <c r="J278" s="111">
        <v>8000</v>
      </c>
      <c r="K278" s="132">
        <f t="shared" si="11"/>
        <v>0</v>
      </c>
      <c r="L278" s="196">
        <v>8000</v>
      </c>
      <c r="M278" s="147"/>
      <c r="N278" s="147"/>
      <c r="O278" s="147">
        <v>8005.81</v>
      </c>
      <c r="P278" s="147">
        <f t="shared" ref="P278:P280" si="12">L278+M278-N278-O278</f>
        <v>-5.8100000000004002</v>
      </c>
      <c r="Q278" s="211">
        <v>8000</v>
      </c>
      <c r="R278" s="166">
        <v>8000</v>
      </c>
      <c r="S278" s="30" t="s">
        <v>266</v>
      </c>
      <c r="T278" s="30" t="s">
        <v>266</v>
      </c>
      <c r="U278" s="57" t="s">
        <v>266</v>
      </c>
      <c r="V278" s="57"/>
      <c r="W278" s="22" t="s">
        <v>266</v>
      </c>
      <c r="X278" s="22"/>
      <c r="Y278" s="137" t="s">
        <v>266</v>
      </c>
      <c r="Z278" s="186">
        <v>8000</v>
      </c>
      <c r="AA278" s="3"/>
      <c r="AB278" s="4"/>
    </row>
    <row r="279" spans="1:36" ht="14.25" x14ac:dyDescent="0.2">
      <c r="A279" s="10" t="s">
        <v>362</v>
      </c>
      <c r="B279" s="97">
        <v>0</v>
      </c>
      <c r="C279" s="71"/>
      <c r="D279" s="97"/>
      <c r="E279" s="97"/>
      <c r="F279" s="71">
        <v>0</v>
      </c>
      <c r="G279" s="111"/>
      <c r="H279" s="111"/>
      <c r="I279" s="111"/>
      <c r="J279" s="111"/>
      <c r="K279" s="132">
        <f t="shared" si="11"/>
        <v>0</v>
      </c>
      <c r="L279" s="196">
        <v>5000</v>
      </c>
      <c r="M279" s="147"/>
      <c r="N279" s="147"/>
      <c r="O279" s="147">
        <v>5100</v>
      </c>
      <c r="P279" s="147">
        <f t="shared" si="12"/>
        <v>-100</v>
      </c>
      <c r="Q279" s="211">
        <v>5500</v>
      </c>
      <c r="R279" s="166">
        <v>5500</v>
      </c>
      <c r="S279" s="22"/>
      <c r="T279" s="22"/>
      <c r="U279" s="22"/>
      <c r="V279" s="22"/>
      <c r="W279" s="23"/>
      <c r="X279" s="23"/>
      <c r="Y279" s="137"/>
      <c r="Z279" s="186"/>
      <c r="AA279" s="3"/>
      <c r="AB279" s="4"/>
    </row>
    <row r="280" spans="1:36" ht="45.75" customHeight="1" x14ac:dyDescent="0.2">
      <c r="A280" s="11"/>
      <c r="B280" s="107">
        <f>SUM(B5:B279)</f>
        <v>372935</v>
      </c>
      <c r="C280" s="76"/>
      <c r="D280" s="107">
        <f t="shared" ref="D280:M280" si="13">SUM(D5:D279)</f>
        <v>14005.89</v>
      </c>
      <c r="E280" s="107">
        <f t="shared" si="13"/>
        <v>271220.09999999998</v>
      </c>
      <c r="F280" s="76">
        <f t="shared" si="13"/>
        <v>99712.89</v>
      </c>
      <c r="G280" s="118">
        <f t="shared" si="13"/>
        <v>394070</v>
      </c>
      <c r="H280" s="118">
        <f t="shared" si="13"/>
        <v>27680.879999999997</v>
      </c>
      <c r="I280" s="118">
        <f t="shared" si="13"/>
        <v>25976.670000000002</v>
      </c>
      <c r="J280" s="118">
        <f t="shared" si="13"/>
        <v>322613.83999999997</v>
      </c>
      <c r="K280" s="134">
        <f t="shared" si="13"/>
        <v>73160.37</v>
      </c>
      <c r="L280" s="197">
        <f t="shared" si="13"/>
        <v>392356</v>
      </c>
      <c r="M280" s="198">
        <f t="shared" si="13"/>
        <v>13559.5</v>
      </c>
      <c r="N280" s="198"/>
      <c r="O280" s="198">
        <f>SUM(O5:O279)</f>
        <v>337270.8299999999</v>
      </c>
      <c r="P280" s="147">
        <f t="shared" si="12"/>
        <v>68644.6700000001</v>
      </c>
      <c r="Q280" s="218">
        <f>SUM(Q5:Q279)</f>
        <v>400439</v>
      </c>
      <c r="R280" s="122">
        <f>SUM(R5:R279)</f>
        <v>548706.5</v>
      </c>
      <c r="S280" s="159"/>
      <c r="T280" s="267" t="s">
        <v>104</v>
      </c>
      <c r="U280" s="268"/>
      <c r="V280" s="268"/>
      <c r="W280" s="269"/>
      <c r="X280" s="131"/>
      <c r="Y280" s="143"/>
      <c r="Z280" s="158">
        <f>SUM(Z8:Z279)</f>
        <v>388230</v>
      </c>
      <c r="AA280" s="3"/>
      <c r="AB280" s="3"/>
    </row>
    <row r="281" spans="1:36" ht="35.25" customHeight="1" x14ac:dyDescent="0.2">
      <c r="A281" s="270" t="s">
        <v>91</v>
      </c>
      <c r="B281" s="271"/>
      <c r="C281" s="271"/>
      <c r="D281" s="271"/>
      <c r="E281" s="271"/>
      <c r="F281" s="271"/>
      <c r="G281" s="271"/>
      <c r="H281" s="271"/>
      <c r="I281" s="271"/>
      <c r="J281" s="271"/>
      <c r="K281" s="271"/>
      <c r="L281" s="271"/>
      <c r="M281" s="272"/>
      <c r="N281" s="272"/>
      <c r="O281" s="272"/>
      <c r="P281" s="272"/>
      <c r="Q281" s="265"/>
      <c r="R281" s="265"/>
      <c r="S281" s="265"/>
      <c r="T281" s="265"/>
      <c r="U281" s="265"/>
      <c r="V281" s="265"/>
      <c r="W281" s="265"/>
      <c r="X281" s="271"/>
      <c r="Y281" s="271"/>
      <c r="Z281" s="273"/>
      <c r="AA281" s="4"/>
      <c r="AB281" s="4"/>
    </row>
    <row r="282" spans="1:36" ht="48.75" customHeight="1" x14ac:dyDescent="0.2">
      <c r="A282" s="27" t="s">
        <v>368</v>
      </c>
      <c r="B282" s="177" t="s">
        <v>263</v>
      </c>
      <c r="C282" s="177" t="s">
        <v>293</v>
      </c>
      <c r="D282" s="177" t="s">
        <v>290</v>
      </c>
      <c r="E282" s="177" t="s">
        <v>291</v>
      </c>
      <c r="F282" s="177" t="s">
        <v>292</v>
      </c>
      <c r="G282" s="5" t="s">
        <v>289</v>
      </c>
      <c r="H282" s="5" t="s">
        <v>335</v>
      </c>
      <c r="I282" s="5" t="s">
        <v>334</v>
      </c>
      <c r="J282" s="5" t="s">
        <v>336</v>
      </c>
      <c r="K282" s="5" t="s">
        <v>337</v>
      </c>
      <c r="L282" s="146" t="s">
        <v>338</v>
      </c>
      <c r="M282" s="220" t="s">
        <v>370</v>
      </c>
      <c r="N282" s="220" t="s">
        <v>371</v>
      </c>
      <c r="O282" s="220" t="s">
        <v>372</v>
      </c>
      <c r="P282" s="220" t="s">
        <v>373</v>
      </c>
      <c r="Q282" s="219" t="s">
        <v>340</v>
      </c>
      <c r="R282" s="195" t="s">
        <v>374</v>
      </c>
      <c r="S282" s="25" t="s">
        <v>186</v>
      </c>
      <c r="T282" s="25" t="s">
        <v>94</v>
      </c>
      <c r="U282" s="25" t="s">
        <v>264</v>
      </c>
      <c r="V282" s="25" t="s">
        <v>282</v>
      </c>
      <c r="W282" s="25" t="s">
        <v>103</v>
      </c>
      <c r="X282" s="180" t="s">
        <v>366</v>
      </c>
      <c r="Y282" s="181" t="s">
        <v>111</v>
      </c>
      <c r="Z282" s="182" t="s">
        <v>341</v>
      </c>
      <c r="AA282" s="28"/>
      <c r="AB282" s="90"/>
      <c r="AC282" s="90"/>
      <c r="AD282" s="90"/>
      <c r="AE282" s="90"/>
      <c r="AF282" s="90"/>
      <c r="AG282" s="90"/>
      <c r="AH282" s="90"/>
      <c r="AI282" s="90"/>
      <c r="AJ282" s="90"/>
    </row>
    <row r="283" spans="1:36" ht="25.5" x14ac:dyDescent="0.2">
      <c r="A283" s="11" t="s">
        <v>74</v>
      </c>
      <c r="B283" s="243">
        <v>1300</v>
      </c>
      <c r="C283" s="244"/>
      <c r="D283" s="244"/>
      <c r="E283" s="243">
        <v>1300</v>
      </c>
      <c r="F283" s="243">
        <f>B283-E283</f>
        <v>0</v>
      </c>
      <c r="G283" s="245">
        <v>1190</v>
      </c>
      <c r="H283" s="245">
        <v>26</v>
      </c>
      <c r="I283" s="245"/>
      <c r="J283" s="245">
        <v>1222</v>
      </c>
      <c r="K283" s="245">
        <f>G283+H283-I283-J283</f>
        <v>-6</v>
      </c>
      <c r="L283" s="160">
        <v>1500</v>
      </c>
      <c r="M283" s="221"/>
      <c r="N283" s="221"/>
      <c r="O283" s="221">
        <v>1353.97</v>
      </c>
      <c r="P283" s="221">
        <f>L283+M283-N283-O283</f>
        <v>146.02999999999997</v>
      </c>
      <c r="Q283" s="222">
        <v>1950</v>
      </c>
      <c r="R283" s="172">
        <v>2200</v>
      </c>
      <c r="S283" s="163" t="s">
        <v>266</v>
      </c>
      <c r="T283" s="163" t="s">
        <v>266</v>
      </c>
      <c r="U283" s="163" t="s">
        <v>266</v>
      </c>
      <c r="V283" s="145">
        <v>0.2</v>
      </c>
      <c r="W283" s="178" t="s">
        <v>266</v>
      </c>
      <c r="X283" s="145"/>
      <c r="Y283" s="163" t="s">
        <v>266</v>
      </c>
      <c r="Z283" s="186">
        <v>1550</v>
      </c>
      <c r="AA283" s="3"/>
      <c r="AB283" s="4"/>
    </row>
    <row r="284" spans="1:36" ht="38.25" x14ac:dyDescent="0.2">
      <c r="A284" s="11" t="s">
        <v>75</v>
      </c>
      <c r="B284" s="119">
        <v>7500</v>
      </c>
      <c r="C284" s="119"/>
      <c r="D284" s="119"/>
      <c r="E284" s="119">
        <v>3132</v>
      </c>
      <c r="F284" s="119">
        <f>B284-E284</f>
        <v>4368</v>
      </c>
      <c r="G284" s="111">
        <v>9750</v>
      </c>
      <c r="H284" s="111"/>
      <c r="I284" s="111"/>
      <c r="J284" s="111">
        <v>8654.7900000000009</v>
      </c>
      <c r="K284" s="111">
        <f t="shared" ref="K284:K320" si="14">G284+H284-I284-J284</f>
        <v>1095.2099999999991</v>
      </c>
      <c r="L284" s="160">
        <v>10000</v>
      </c>
      <c r="M284" s="221"/>
      <c r="N284" s="221"/>
      <c r="O284" s="221">
        <v>9999.6299999999992</v>
      </c>
      <c r="P284" s="221">
        <f t="shared" ref="P284:P320" si="15">L284+M284-N284-O284</f>
        <v>0.37000000000080036</v>
      </c>
      <c r="Q284" s="222">
        <v>9000</v>
      </c>
      <c r="R284" s="172">
        <v>15000</v>
      </c>
      <c r="S284" s="163" t="s">
        <v>266</v>
      </c>
      <c r="T284" s="163" t="s">
        <v>266</v>
      </c>
      <c r="U284" s="163" t="s">
        <v>266</v>
      </c>
      <c r="V284" s="145"/>
      <c r="W284" s="178" t="s">
        <v>266</v>
      </c>
      <c r="X284" s="145"/>
      <c r="Y284" s="163" t="s">
        <v>266</v>
      </c>
      <c r="Z284" s="186">
        <v>9500</v>
      </c>
      <c r="AA284" s="3"/>
      <c r="AB284" s="4"/>
    </row>
    <row r="285" spans="1:36" ht="25.5" x14ac:dyDescent="0.2">
      <c r="A285" s="11" t="s">
        <v>154</v>
      </c>
      <c r="B285" s="97">
        <v>1300</v>
      </c>
      <c r="C285" s="97"/>
      <c r="D285" s="97"/>
      <c r="E285" s="97">
        <v>1300</v>
      </c>
      <c r="F285" s="97">
        <f>B285-E285</f>
        <v>0</v>
      </c>
      <c r="G285" s="111">
        <v>1690</v>
      </c>
      <c r="H285" s="111"/>
      <c r="I285" s="111"/>
      <c r="J285" s="111">
        <v>1655.74</v>
      </c>
      <c r="K285" s="111">
        <f t="shared" si="14"/>
        <v>34.259999999999991</v>
      </c>
      <c r="L285" s="160">
        <v>2000</v>
      </c>
      <c r="M285" s="221">
        <v>500</v>
      </c>
      <c r="N285" s="221"/>
      <c r="O285" s="221">
        <v>2500</v>
      </c>
      <c r="P285" s="221">
        <f t="shared" si="15"/>
        <v>0</v>
      </c>
      <c r="Q285" s="222">
        <v>2400</v>
      </c>
      <c r="R285" s="172">
        <v>3120</v>
      </c>
      <c r="S285" s="163" t="s">
        <v>266</v>
      </c>
      <c r="T285" s="163" t="s">
        <v>266</v>
      </c>
      <c r="U285" s="163" t="s">
        <v>266</v>
      </c>
      <c r="V285" s="145"/>
      <c r="W285" s="178" t="s">
        <v>266</v>
      </c>
      <c r="X285" s="145"/>
      <c r="Y285" s="163" t="s">
        <v>266</v>
      </c>
      <c r="Z285" s="186">
        <v>2900</v>
      </c>
      <c r="AA285" s="3"/>
      <c r="AB285" s="4"/>
    </row>
    <row r="286" spans="1:36" ht="14.25" x14ac:dyDescent="0.2">
      <c r="A286" s="11" t="s">
        <v>76</v>
      </c>
      <c r="B286" s="97">
        <v>11700</v>
      </c>
      <c r="C286" s="97"/>
      <c r="D286" s="97"/>
      <c r="E286" s="97">
        <v>2637.5</v>
      </c>
      <c r="F286" s="97">
        <f>B286-E286</f>
        <v>9062.5</v>
      </c>
      <c r="G286" s="111">
        <v>2500</v>
      </c>
      <c r="H286" s="111"/>
      <c r="I286" s="111"/>
      <c r="J286" s="111">
        <v>2500</v>
      </c>
      <c r="K286" s="111">
        <f t="shared" si="14"/>
        <v>0</v>
      </c>
      <c r="L286" s="160">
        <v>6500</v>
      </c>
      <c r="M286" s="221"/>
      <c r="N286" s="221"/>
      <c r="O286" s="221">
        <v>6500</v>
      </c>
      <c r="P286" s="221">
        <f t="shared" si="15"/>
        <v>0</v>
      </c>
      <c r="Q286" s="222">
        <v>8450</v>
      </c>
      <c r="R286" s="172">
        <v>10985</v>
      </c>
      <c r="S286" s="163" t="s">
        <v>266</v>
      </c>
      <c r="T286" s="163" t="s">
        <v>266</v>
      </c>
      <c r="U286" s="163" t="s">
        <v>266</v>
      </c>
      <c r="V286" s="145"/>
      <c r="W286" s="178" t="s">
        <v>266</v>
      </c>
      <c r="X286" s="145"/>
      <c r="Y286" s="163" t="s">
        <v>266</v>
      </c>
      <c r="Z286" s="186">
        <v>9000</v>
      </c>
      <c r="AA286" s="3"/>
      <c r="AB286" s="4"/>
    </row>
    <row r="287" spans="1:36" ht="25.5" x14ac:dyDescent="0.2">
      <c r="A287" s="11" t="s">
        <v>77</v>
      </c>
      <c r="B287" s="97"/>
      <c r="C287" s="97"/>
      <c r="D287" s="97"/>
      <c r="E287" s="97"/>
      <c r="F287" s="97"/>
      <c r="G287" s="111">
        <v>2000</v>
      </c>
      <c r="H287" s="111"/>
      <c r="I287" s="111"/>
      <c r="J287" s="111"/>
      <c r="K287" s="111">
        <f t="shared" si="14"/>
        <v>2000</v>
      </c>
      <c r="L287" s="160">
        <v>2700</v>
      </c>
      <c r="M287" s="221">
        <v>400</v>
      </c>
      <c r="N287" s="221"/>
      <c r="O287" s="221">
        <v>3109.62</v>
      </c>
      <c r="P287" s="221">
        <f t="shared" si="15"/>
        <v>-9.6199999999998909</v>
      </c>
      <c r="Q287" s="222">
        <v>2700</v>
      </c>
      <c r="R287" s="172">
        <v>5200</v>
      </c>
      <c r="S287" s="163" t="s">
        <v>266</v>
      </c>
      <c r="T287" s="163" t="s">
        <v>266</v>
      </c>
      <c r="U287" s="163" t="s">
        <v>266</v>
      </c>
      <c r="V287" s="145"/>
      <c r="W287" s="178" t="s">
        <v>266</v>
      </c>
      <c r="X287" s="145"/>
      <c r="Y287" s="163" t="s">
        <v>266</v>
      </c>
      <c r="Z287" s="186">
        <v>2300</v>
      </c>
      <c r="AA287" s="3"/>
      <c r="AB287" s="4"/>
    </row>
    <row r="288" spans="1:36" ht="25.5" x14ac:dyDescent="0.2">
      <c r="A288" s="11" t="s">
        <v>78</v>
      </c>
      <c r="B288" s="97">
        <v>750</v>
      </c>
      <c r="C288" s="97"/>
      <c r="D288" s="97"/>
      <c r="E288" s="97">
        <v>750</v>
      </c>
      <c r="F288" s="97">
        <f>B288-E288</f>
        <v>0</v>
      </c>
      <c r="G288" s="111">
        <v>1105</v>
      </c>
      <c r="H288" s="111"/>
      <c r="I288" s="111"/>
      <c r="J288" s="111"/>
      <c r="K288" s="111">
        <f t="shared" si="14"/>
        <v>1105</v>
      </c>
      <c r="L288" s="160">
        <v>1170</v>
      </c>
      <c r="M288" s="221"/>
      <c r="N288" s="221"/>
      <c r="O288" s="221">
        <v>777.92</v>
      </c>
      <c r="P288" s="221">
        <f t="shared" si="15"/>
        <v>392.08000000000004</v>
      </c>
      <c r="Q288" s="222">
        <v>500</v>
      </c>
      <c r="R288" s="172">
        <v>650</v>
      </c>
      <c r="S288" s="163" t="s">
        <v>266</v>
      </c>
      <c r="T288" s="163" t="s">
        <v>266</v>
      </c>
      <c r="U288" s="163" t="s">
        <v>266</v>
      </c>
      <c r="V288" s="145"/>
      <c r="W288" s="178" t="s">
        <v>266</v>
      </c>
      <c r="X288" s="145"/>
      <c r="Y288" s="163" t="s">
        <v>266</v>
      </c>
      <c r="Z288" s="186">
        <v>500</v>
      </c>
      <c r="AA288" s="3"/>
      <c r="AB288" s="4"/>
    </row>
    <row r="289" spans="1:28" ht="25.5" x14ac:dyDescent="0.2">
      <c r="A289" s="10" t="s">
        <v>95</v>
      </c>
      <c r="B289" s="97"/>
      <c r="C289" s="97"/>
      <c r="D289" s="97"/>
      <c r="E289" s="97"/>
      <c r="F289" s="97"/>
      <c r="G289" s="111">
        <v>1800</v>
      </c>
      <c r="H289" s="111">
        <v>91.35</v>
      </c>
      <c r="I289" s="111"/>
      <c r="J289" s="111">
        <v>1891.35</v>
      </c>
      <c r="K289" s="111">
        <f t="shared" si="14"/>
        <v>0</v>
      </c>
      <c r="L289" s="160"/>
      <c r="M289" s="221">
        <v>500</v>
      </c>
      <c r="N289" s="221"/>
      <c r="O289" s="221">
        <v>500</v>
      </c>
      <c r="P289" s="221">
        <f t="shared" si="15"/>
        <v>0</v>
      </c>
      <c r="Q289" s="222">
        <v>2000</v>
      </c>
      <c r="R289" s="172">
        <v>500</v>
      </c>
      <c r="S289" s="163" t="s">
        <v>266</v>
      </c>
      <c r="T289" s="163" t="s">
        <v>266</v>
      </c>
      <c r="U289" s="163" t="s">
        <v>266</v>
      </c>
      <c r="V289" s="145"/>
      <c r="W289" s="178" t="s">
        <v>266</v>
      </c>
      <c r="X289" s="145"/>
      <c r="Y289" s="163" t="s">
        <v>266</v>
      </c>
      <c r="Z289" s="186">
        <v>500</v>
      </c>
      <c r="AA289" s="3"/>
      <c r="AB289" s="4"/>
    </row>
    <row r="290" spans="1:28" ht="25.5" x14ac:dyDescent="0.2">
      <c r="A290" s="10" t="s">
        <v>96</v>
      </c>
      <c r="B290" s="97"/>
      <c r="C290" s="97"/>
      <c r="D290" s="97"/>
      <c r="E290" s="97"/>
      <c r="F290" s="97"/>
      <c r="G290" s="111"/>
      <c r="H290" s="111"/>
      <c r="I290" s="111"/>
      <c r="J290" s="111"/>
      <c r="K290" s="111">
        <f t="shared" si="14"/>
        <v>0</v>
      </c>
      <c r="L290" s="160">
        <v>465</v>
      </c>
      <c r="M290" s="221"/>
      <c r="N290" s="221"/>
      <c r="O290" s="221">
        <v>465</v>
      </c>
      <c r="P290" s="221">
        <f t="shared" si="15"/>
        <v>0</v>
      </c>
      <c r="Q290" s="222"/>
      <c r="R290" s="172">
        <v>701</v>
      </c>
      <c r="S290" s="163" t="s">
        <v>266</v>
      </c>
      <c r="T290" s="163" t="s">
        <v>266</v>
      </c>
      <c r="U290" s="163" t="s">
        <v>266</v>
      </c>
      <c r="V290" s="145"/>
      <c r="W290" s="178" t="s">
        <v>266</v>
      </c>
      <c r="X290" s="145"/>
      <c r="Y290" s="163" t="s">
        <v>266</v>
      </c>
      <c r="Z290" s="186">
        <v>600</v>
      </c>
      <c r="AA290" s="3"/>
      <c r="AB290" s="4"/>
    </row>
    <row r="291" spans="1:28" ht="25.5" x14ac:dyDescent="0.2">
      <c r="A291" s="11" t="s">
        <v>79</v>
      </c>
      <c r="B291" s="97">
        <v>5000</v>
      </c>
      <c r="C291" s="97"/>
      <c r="D291" s="97"/>
      <c r="E291" s="97">
        <v>2149.6999999999998</v>
      </c>
      <c r="F291" s="97">
        <f>B291-E291</f>
        <v>2850.3</v>
      </c>
      <c r="G291" s="111">
        <v>6000</v>
      </c>
      <c r="H291" s="111"/>
      <c r="I291" s="111"/>
      <c r="J291" s="111"/>
      <c r="K291" s="111">
        <f t="shared" si="14"/>
        <v>6000</v>
      </c>
      <c r="L291" s="160"/>
      <c r="M291" s="221"/>
      <c r="N291" s="221"/>
      <c r="O291" s="221"/>
      <c r="P291" s="221">
        <f t="shared" si="15"/>
        <v>0</v>
      </c>
      <c r="Q291" s="222"/>
      <c r="R291" s="172"/>
      <c r="S291" s="163"/>
      <c r="T291" s="163"/>
      <c r="U291" s="163"/>
      <c r="V291" s="145"/>
      <c r="W291" s="179"/>
      <c r="X291" s="145"/>
      <c r="Y291" s="163"/>
      <c r="Z291" s="186"/>
      <c r="AA291" s="3"/>
      <c r="AB291" s="4"/>
    </row>
    <row r="292" spans="1:28" ht="25.5" x14ac:dyDescent="0.2">
      <c r="A292" s="11" t="s">
        <v>80</v>
      </c>
      <c r="B292" s="97">
        <v>1200</v>
      </c>
      <c r="C292" s="97"/>
      <c r="D292" s="97"/>
      <c r="E292" s="97">
        <v>891.99</v>
      </c>
      <c r="F292" s="97">
        <f>B292-E292</f>
        <v>308.01</v>
      </c>
      <c r="G292" s="111">
        <v>1400</v>
      </c>
      <c r="H292" s="111"/>
      <c r="I292" s="111"/>
      <c r="J292" s="111">
        <v>1020</v>
      </c>
      <c r="K292" s="111">
        <f t="shared" si="14"/>
        <v>380</v>
      </c>
      <c r="L292" s="160">
        <v>1400</v>
      </c>
      <c r="M292" s="221"/>
      <c r="N292" s="221"/>
      <c r="O292" s="221">
        <v>1400</v>
      </c>
      <c r="P292" s="221">
        <f t="shared" si="15"/>
        <v>0</v>
      </c>
      <c r="Q292" s="222">
        <v>1400</v>
      </c>
      <c r="R292" s="172"/>
      <c r="S292" s="163"/>
      <c r="T292" s="163"/>
      <c r="U292" s="163"/>
      <c r="V292" s="145"/>
      <c r="W292" s="178"/>
      <c r="X292" s="145"/>
      <c r="Y292" s="163"/>
      <c r="Z292" s="186"/>
      <c r="AA292" s="3"/>
      <c r="AB292" s="4"/>
    </row>
    <row r="293" spans="1:28" ht="35.25" x14ac:dyDescent="0.2">
      <c r="A293" s="10" t="s">
        <v>401</v>
      </c>
      <c r="B293" s="97">
        <v>1200</v>
      </c>
      <c r="C293" s="97"/>
      <c r="D293" s="97"/>
      <c r="E293" s="97">
        <v>0</v>
      </c>
      <c r="F293" s="97">
        <f>B293-E293</f>
        <v>1200</v>
      </c>
      <c r="G293" s="111">
        <v>1070</v>
      </c>
      <c r="H293" s="111"/>
      <c r="I293" s="111"/>
      <c r="J293" s="111">
        <v>1024</v>
      </c>
      <c r="K293" s="111">
        <f>G293+H293-I293-J293</f>
        <v>46</v>
      </c>
      <c r="L293" s="160">
        <v>1250</v>
      </c>
      <c r="M293" s="221"/>
      <c r="N293" s="221"/>
      <c r="O293" s="221">
        <v>1250</v>
      </c>
      <c r="P293" s="221">
        <f>L293+M293-N293-O293</f>
        <v>0</v>
      </c>
      <c r="Q293" s="222">
        <v>0</v>
      </c>
      <c r="R293" s="172">
        <v>1300</v>
      </c>
      <c r="S293" s="163" t="s">
        <v>266</v>
      </c>
      <c r="T293" s="163" t="s">
        <v>266</v>
      </c>
      <c r="U293" s="163" t="s">
        <v>266</v>
      </c>
      <c r="V293" s="145"/>
      <c r="W293" s="178" t="s">
        <v>266</v>
      </c>
      <c r="X293" s="145"/>
      <c r="Y293" s="163" t="s">
        <v>266</v>
      </c>
      <c r="Z293" s="186">
        <v>1000</v>
      </c>
      <c r="AA293" s="3"/>
      <c r="AB293" s="4"/>
    </row>
    <row r="294" spans="1:28" ht="25.5" x14ac:dyDescent="0.2">
      <c r="A294" s="10" t="s">
        <v>167</v>
      </c>
      <c r="B294" s="97">
        <v>225</v>
      </c>
      <c r="C294" s="97"/>
      <c r="D294" s="97"/>
      <c r="E294" s="97">
        <v>220.68</v>
      </c>
      <c r="F294" s="97">
        <f>B294-E294</f>
        <v>4.3199999999999932</v>
      </c>
      <c r="G294" s="111">
        <v>450</v>
      </c>
      <c r="H294" s="111"/>
      <c r="I294" s="111"/>
      <c r="J294" s="111"/>
      <c r="K294" s="111">
        <f t="shared" si="14"/>
        <v>450</v>
      </c>
      <c r="L294" s="160">
        <v>585</v>
      </c>
      <c r="M294" s="221"/>
      <c r="N294" s="221"/>
      <c r="O294" s="221">
        <v>0</v>
      </c>
      <c r="P294" s="221">
        <f t="shared" si="15"/>
        <v>585</v>
      </c>
      <c r="Q294" s="222">
        <v>400</v>
      </c>
      <c r="R294" s="172"/>
      <c r="S294" s="163"/>
      <c r="T294" s="163"/>
      <c r="U294" s="163"/>
      <c r="V294" s="145"/>
      <c r="W294" s="178"/>
      <c r="X294" s="145"/>
      <c r="Y294" s="163"/>
      <c r="Z294" s="186"/>
      <c r="AA294" s="3"/>
      <c r="AB294" s="4"/>
    </row>
    <row r="295" spans="1:28" ht="28.5" customHeight="1" x14ac:dyDescent="0.2">
      <c r="A295" s="10" t="s">
        <v>330</v>
      </c>
      <c r="B295" s="97">
        <v>1300</v>
      </c>
      <c r="C295" s="97"/>
      <c r="D295" s="97"/>
      <c r="E295" s="97">
        <v>1300</v>
      </c>
      <c r="F295" s="97">
        <v>0</v>
      </c>
      <c r="G295" s="111"/>
      <c r="H295" s="111"/>
      <c r="I295" s="111"/>
      <c r="J295" s="111"/>
      <c r="K295" s="111">
        <f t="shared" si="14"/>
        <v>0</v>
      </c>
      <c r="L295" s="160">
        <v>1300</v>
      </c>
      <c r="M295" s="221"/>
      <c r="N295" s="221"/>
      <c r="O295" s="221">
        <v>621.07000000000005</v>
      </c>
      <c r="P295" s="221">
        <f t="shared" si="15"/>
        <v>678.93</v>
      </c>
      <c r="Q295" s="222">
        <v>1430</v>
      </c>
      <c r="R295" s="172">
        <v>1700</v>
      </c>
      <c r="S295" s="163" t="s">
        <v>266</v>
      </c>
      <c r="T295" s="163" t="s">
        <v>266</v>
      </c>
      <c r="U295" s="163" t="s">
        <v>266</v>
      </c>
      <c r="V295" s="145"/>
      <c r="W295" s="178" t="s">
        <v>266</v>
      </c>
      <c r="X295" s="145"/>
      <c r="Y295" s="163" t="s">
        <v>266</v>
      </c>
      <c r="Z295" s="186">
        <v>1700</v>
      </c>
      <c r="AA295" s="3"/>
      <c r="AB295" s="4"/>
    </row>
    <row r="296" spans="1:28" ht="14.25" x14ac:dyDescent="0.2">
      <c r="A296" s="10" t="s">
        <v>128</v>
      </c>
      <c r="B296" s="97"/>
      <c r="C296" s="97"/>
      <c r="D296" s="97"/>
      <c r="E296" s="97"/>
      <c r="F296" s="97"/>
      <c r="G296" s="111"/>
      <c r="H296" s="111"/>
      <c r="I296" s="111"/>
      <c r="J296" s="111"/>
      <c r="K296" s="111">
        <f t="shared" si="14"/>
        <v>0</v>
      </c>
      <c r="L296" s="160"/>
      <c r="M296" s="221"/>
      <c r="N296" s="221"/>
      <c r="O296" s="221"/>
      <c r="P296" s="221">
        <f t="shared" si="15"/>
        <v>0</v>
      </c>
      <c r="Q296" s="222">
        <v>500</v>
      </c>
      <c r="R296" s="172">
        <v>500</v>
      </c>
      <c r="S296" s="163" t="s">
        <v>266</v>
      </c>
      <c r="T296" s="163" t="s">
        <v>266</v>
      </c>
      <c r="U296" s="163" t="s">
        <v>266</v>
      </c>
      <c r="V296" s="145"/>
      <c r="W296" s="178" t="s">
        <v>266</v>
      </c>
      <c r="X296" s="145"/>
      <c r="Y296" s="163" t="s">
        <v>266</v>
      </c>
      <c r="Z296" s="186">
        <v>500</v>
      </c>
      <c r="AA296" s="3"/>
      <c r="AB296" s="4"/>
    </row>
    <row r="297" spans="1:28" ht="14.25" x14ac:dyDescent="0.2">
      <c r="A297" s="10" t="s">
        <v>327</v>
      </c>
      <c r="B297" s="97"/>
      <c r="C297" s="97"/>
      <c r="D297" s="97"/>
      <c r="E297" s="97"/>
      <c r="F297" s="97"/>
      <c r="G297" s="111" t="s">
        <v>227</v>
      </c>
      <c r="H297" s="111"/>
      <c r="I297" s="111"/>
      <c r="J297" s="111"/>
      <c r="K297" s="111" t="s">
        <v>269</v>
      </c>
      <c r="L297" s="160">
        <v>500</v>
      </c>
      <c r="M297" s="221"/>
      <c r="N297" s="221"/>
      <c r="O297" s="221">
        <v>0</v>
      </c>
      <c r="P297" s="221">
        <f t="shared" si="15"/>
        <v>500</v>
      </c>
      <c r="Q297" s="222"/>
      <c r="R297" s="172"/>
      <c r="S297" s="163"/>
      <c r="T297" s="163"/>
      <c r="U297" s="163"/>
      <c r="V297" s="145"/>
      <c r="W297" s="179"/>
      <c r="X297" s="145"/>
      <c r="Y297" s="163"/>
      <c r="Z297" s="186"/>
      <c r="AA297" s="3"/>
      <c r="AB297" s="4"/>
    </row>
    <row r="298" spans="1:28" ht="14.25" x14ac:dyDescent="0.2">
      <c r="A298" s="10" t="s">
        <v>275</v>
      </c>
      <c r="B298" s="98" t="s">
        <v>227</v>
      </c>
      <c r="C298" s="102"/>
      <c r="D298" s="102"/>
      <c r="E298" s="102"/>
      <c r="F298" s="102"/>
      <c r="G298" s="111">
        <v>500</v>
      </c>
      <c r="H298" s="111"/>
      <c r="I298" s="111"/>
      <c r="J298" s="111"/>
      <c r="K298" s="111">
        <f t="shared" si="14"/>
        <v>500</v>
      </c>
      <c r="L298" s="160"/>
      <c r="M298" s="221"/>
      <c r="N298" s="221"/>
      <c r="O298" s="221"/>
      <c r="P298" s="221">
        <f t="shared" si="15"/>
        <v>0</v>
      </c>
      <c r="Q298" s="222"/>
      <c r="R298" s="172"/>
      <c r="S298" s="163"/>
      <c r="T298" s="163"/>
      <c r="U298" s="163"/>
      <c r="V298" s="145"/>
      <c r="W298" s="179"/>
      <c r="X298" s="145"/>
      <c r="Y298" s="163"/>
      <c r="Z298" s="186"/>
      <c r="AA298" s="3"/>
      <c r="AB298" s="4"/>
    </row>
    <row r="299" spans="1:28" ht="14.25" x14ac:dyDescent="0.2">
      <c r="A299" s="11" t="s">
        <v>81</v>
      </c>
      <c r="B299" s="97">
        <v>8300</v>
      </c>
      <c r="C299" s="97"/>
      <c r="D299" s="97"/>
      <c r="E299" s="97">
        <v>0</v>
      </c>
      <c r="F299" s="97">
        <f>B299-E299</f>
        <v>8300</v>
      </c>
      <c r="G299" s="111">
        <v>7500</v>
      </c>
      <c r="H299" s="111"/>
      <c r="I299" s="175">
        <v>2500</v>
      </c>
      <c r="J299" s="111"/>
      <c r="K299" s="111">
        <f t="shared" si="14"/>
        <v>5000</v>
      </c>
      <c r="L299" s="160">
        <v>6000</v>
      </c>
      <c r="M299" s="221"/>
      <c r="N299" s="221"/>
      <c r="O299" s="221">
        <v>4861.8100000000004</v>
      </c>
      <c r="P299" s="221">
        <f t="shared" si="15"/>
        <v>1138.1899999999996</v>
      </c>
      <c r="Q299" s="222">
        <v>4000</v>
      </c>
      <c r="R299" s="172">
        <v>5000</v>
      </c>
      <c r="S299" s="163" t="s">
        <v>266</v>
      </c>
      <c r="T299" s="163" t="s">
        <v>266</v>
      </c>
      <c r="U299" s="163" t="s">
        <v>266</v>
      </c>
      <c r="V299" s="145"/>
      <c r="W299" s="178" t="s">
        <v>266</v>
      </c>
      <c r="X299" s="145"/>
      <c r="Y299" s="163" t="s">
        <v>266</v>
      </c>
      <c r="Z299" s="186">
        <v>2700</v>
      </c>
      <c r="AA299" s="3"/>
      <c r="AB299" s="4"/>
    </row>
    <row r="300" spans="1:28" ht="25.5" x14ac:dyDescent="0.2">
      <c r="A300" s="10" t="s">
        <v>318</v>
      </c>
      <c r="B300" s="97">
        <v>400</v>
      </c>
      <c r="C300" s="101"/>
      <c r="D300" s="101"/>
      <c r="E300" s="97">
        <v>104.88</v>
      </c>
      <c r="F300" s="97">
        <f>B300-E300</f>
        <v>295.12</v>
      </c>
      <c r="G300" s="111">
        <v>416</v>
      </c>
      <c r="H300" s="111">
        <v>62.5</v>
      </c>
      <c r="I300" s="111"/>
      <c r="J300" s="111">
        <v>478.5</v>
      </c>
      <c r="K300" s="111">
        <f t="shared" si="14"/>
        <v>0</v>
      </c>
      <c r="L300" s="160">
        <v>330</v>
      </c>
      <c r="M300" s="221">
        <v>259.60000000000002</v>
      </c>
      <c r="N300" s="221"/>
      <c r="O300" s="221">
        <v>589.6</v>
      </c>
      <c r="P300" s="221">
        <f t="shared" si="15"/>
        <v>0</v>
      </c>
      <c r="Q300" s="222">
        <v>622</v>
      </c>
      <c r="R300" s="172">
        <v>5100</v>
      </c>
      <c r="S300" s="163" t="s">
        <v>266</v>
      </c>
      <c r="T300" s="163" t="s">
        <v>266</v>
      </c>
      <c r="U300" s="163" t="s">
        <v>266</v>
      </c>
      <c r="V300" s="145"/>
      <c r="W300" s="178" t="s">
        <v>266</v>
      </c>
      <c r="X300" s="145"/>
      <c r="Y300" s="163" t="s">
        <v>266</v>
      </c>
      <c r="Z300" s="186">
        <v>700</v>
      </c>
      <c r="AA300" s="3"/>
      <c r="AB300" s="4"/>
    </row>
    <row r="301" spans="1:28" ht="14.25" x14ac:dyDescent="0.2">
      <c r="A301" s="11" t="s">
        <v>116</v>
      </c>
      <c r="B301" s="97">
        <v>1100</v>
      </c>
      <c r="C301" s="97"/>
      <c r="D301" s="97"/>
      <c r="E301" s="97">
        <v>1024.8699999999999</v>
      </c>
      <c r="F301" s="97">
        <f>B301-E301</f>
        <v>75.130000000000109</v>
      </c>
      <c r="G301" s="111">
        <v>1430</v>
      </c>
      <c r="H301" s="111"/>
      <c r="I301" s="111"/>
      <c r="J301" s="111">
        <v>1442.32</v>
      </c>
      <c r="K301" s="111">
        <f t="shared" si="14"/>
        <v>-12.319999999999936</v>
      </c>
      <c r="L301" s="160">
        <v>1840</v>
      </c>
      <c r="M301" s="221"/>
      <c r="N301" s="221"/>
      <c r="O301" s="221">
        <v>1245</v>
      </c>
      <c r="P301" s="221">
        <f t="shared" si="15"/>
        <v>595</v>
      </c>
      <c r="Q301" s="222">
        <v>2200</v>
      </c>
      <c r="R301" s="172">
        <v>2860</v>
      </c>
      <c r="S301" s="163" t="s">
        <v>266</v>
      </c>
      <c r="T301" s="163" t="s">
        <v>266</v>
      </c>
      <c r="U301" s="163" t="s">
        <v>266</v>
      </c>
      <c r="V301" s="145"/>
      <c r="W301" s="178" t="s">
        <v>266</v>
      </c>
      <c r="X301" s="145"/>
      <c r="Y301" s="163" t="s">
        <v>266</v>
      </c>
      <c r="Z301" s="186">
        <v>2860</v>
      </c>
      <c r="AA301" s="3"/>
      <c r="AB301" s="4"/>
    </row>
    <row r="302" spans="1:28" ht="25.5" x14ac:dyDescent="0.2">
      <c r="A302" s="10" t="s">
        <v>213</v>
      </c>
      <c r="B302" s="97">
        <v>400</v>
      </c>
      <c r="C302" s="101"/>
      <c r="D302" s="121">
        <v>400</v>
      </c>
      <c r="E302" s="101"/>
      <c r="F302" s="97">
        <f>B302-D302</f>
        <v>0</v>
      </c>
      <c r="G302" s="111"/>
      <c r="H302" s="111"/>
      <c r="I302" s="111"/>
      <c r="J302" s="111"/>
      <c r="K302" s="111">
        <f t="shared" si="14"/>
        <v>0</v>
      </c>
      <c r="L302" s="160"/>
      <c r="M302" s="221"/>
      <c r="N302" s="221"/>
      <c r="O302" s="221"/>
      <c r="P302" s="221">
        <f t="shared" si="15"/>
        <v>0</v>
      </c>
      <c r="Q302" s="222"/>
      <c r="R302" s="172"/>
      <c r="S302" s="163"/>
      <c r="T302" s="163"/>
      <c r="U302" s="163"/>
      <c r="V302" s="145"/>
      <c r="W302" s="179"/>
      <c r="X302" s="145"/>
      <c r="Y302" s="163"/>
      <c r="Z302" s="186"/>
      <c r="AA302" s="3"/>
      <c r="AB302" s="4"/>
    </row>
    <row r="303" spans="1:28" ht="25.5" x14ac:dyDescent="0.2">
      <c r="A303" s="11" t="s">
        <v>82</v>
      </c>
      <c r="B303" s="97"/>
      <c r="C303" s="97"/>
      <c r="D303" s="97"/>
      <c r="E303" s="97"/>
      <c r="F303" s="97"/>
      <c r="G303" s="111"/>
      <c r="H303" s="111"/>
      <c r="I303" s="111"/>
      <c r="J303" s="111"/>
      <c r="K303" s="111">
        <f t="shared" si="14"/>
        <v>0</v>
      </c>
      <c r="L303" s="160"/>
      <c r="M303" s="221"/>
      <c r="N303" s="221"/>
      <c r="O303" s="221"/>
      <c r="P303" s="221">
        <f t="shared" si="15"/>
        <v>0</v>
      </c>
      <c r="Q303" s="222"/>
      <c r="R303" s="172"/>
      <c r="S303" s="163"/>
      <c r="T303" s="163"/>
      <c r="U303" s="163"/>
      <c r="V303" s="145"/>
      <c r="W303" s="179"/>
      <c r="X303" s="145"/>
      <c r="Y303" s="163"/>
      <c r="Z303" s="186"/>
      <c r="AA303" s="3"/>
      <c r="AB303" s="4"/>
    </row>
    <row r="304" spans="1:28" ht="38.25" x14ac:dyDescent="0.2">
      <c r="A304" s="11" t="s">
        <v>83</v>
      </c>
      <c r="B304" s="97">
        <v>800</v>
      </c>
      <c r="C304" s="97"/>
      <c r="D304" s="97"/>
      <c r="E304" s="97">
        <v>800</v>
      </c>
      <c r="F304" s="97">
        <v>0</v>
      </c>
      <c r="G304" s="111">
        <v>1000</v>
      </c>
      <c r="H304" s="111"/>
      <c r="I304" s="111"/>
      <c r="J304" s="111">
        <v>900.28</v>
      </c>
      <c r="K304" s="111">
        <f t="shared" si="14"/>
        <v>99.720000000000027</v>
      </c>
      <c r="L304" s="160">
        <v>360</v>
      </c>
      <c r="M304" s="221"/>
      <c r="N304" s="221"/>
      <c r="O304" s="221">
        <v>360</v>
      </c>
      <c r="P304" s="221">
        <f t="shared" si="15"/>
        <v>0</v>
      </c>
      <c r="Q304" s="222">
        <v>468</v>
      </c>
      <c r="R304" s="172">
        <v>608</v>
      </c>
      <c r="S304" s="163" t="s">
        <v>266</v>
      </c>
      <c r="T304" s="163" t="s">
        <v>266</v>
      </c>
      <c r="U304" s="163" t="s">
        <v>266</v>
      </c>
      <c r="V304" s="145"/>
      <c r="W304" s="178" t="s">
        <v>266</v>
      </c>
      <c r="X304" s="145"/>
      <c r="Y304" s="163" t="s">
        <v>266</v>
      </c>
      <c r="Z304" s="186">
        <v>600</v>
      </c>
      <c r="AA304" s="3"/>
      <c r="AB304" s="4"/>
    </row>
    <row r="305" spans="1:28" ht="25.5" x14ac:dyDescent="0.2">
      <c r="A305" s="11" t="s">
        <v>84</v>
      </c>
      <c r="B305" s="97">
        <v>6500</v>
      </c>
      <c r="C305" s="97"/>
      <c r="D305" s="97"/>
      <c r="E305" s="97">
        <v>6177.66</v>
      </c>
      <c r="F305" s="97">
        <f>B305-E305</f>
        <v>322.34000000000015</v>
      </c>
      <c r="G305" s="111">
        <v>6500</v>
      </c>
      <c r="H305" s="111"/>
      <c r="I305" s="111"/>
      <c r="J305" s="111">
        <v>6499.94</v>
      </c>
      <c r="K305" s="111">
        <f t="shared" si="14"/>
        <v>6.0000000000400178E-2</v>
      </c>
      <c r="L305" s="160">
        <v>8200</v>
      </c>
      <c r="M305" s="221"/>
      <c r="N305" s="221"/>
      <c r="O305" s="221">
        <v>8200</v>
      </c>
      <c r="P305" s="221">
        <f t="shared" si="15"/>
        <v>0</v>
      </c>
      <c r="Q305" s="222">
        <v>9000</v>
      </c>
      <c r="R305" s="172">
        <v>10000</v>
      </c>
      <c r="S305" s="163" t="s">
        <v>266</v>
      </c>
      <c r="T305" s="163" t="s">
        <v>266</v>
      </c>
      <c r="U305" s="163" t="s">
        <v>266</v>
      </c>
      <c r="V305" s="145"/>
      <c r="W305" s="178" t="s">
        <v>266</v>
      </c>
      <c r="X305" s="145"/>
      <c r="Y305" s="163" t="s">
        <v>266</v>
      </c>
      <c r="Z305" s="186">
        <v>10000</v>
      </c>
      <c r="AA305" s="3"/>
      <c r="AB305" s="4"/>
    </row>
    <row r="306" spans="1:28" ht="38.25" x14ac:dyDescent="0.2">
      <c r="A306" s="11" t="s">
        <v>85</v>
      </c>
      <c r="B306" s="97">
        <v>3000</v>
      </c>
      <c r="C306" s="97"/>
      <c r="D306" s="97"/>
      <c r="E306" s="97">
        <v>654.79</v>
      </c>
      <c r="F306" s="97">
        <f>B306-E306</f>
        <v>2345.21</v>
      </c>
      <c r="G306" s="111">
        <v>3280</v>
      </c>
      <c r="H306" s="111">
        <v>120.65</v>
      </c>
      <c r="I306" s="111"/>
      <c r="J306" s="111">
        <v>3400.65</v>
      </c>
      <c r="K306" s="111">
        <f t="shared" si="14"/>
        <v>0</v>
      </c>
      <c r="L306" s="160">
        <v>3130</v>
      </c>
      <c r="M306" s="221"/>
      <c r="N306" s="221"/>
      <c r="O306" s="221">
        <v>0</v>
      </c>
      <c r="P306" s="221">
        <f t="shared" si="15"/>
        <v>3130</v>
      </c>
      <c r="Q306" s="222">
        <v>4400</v>
      </c>
      <c r="R306" s="172">
        <v>4400</v>
      </c>
      <c r="S306" s="163" t="s">
        <v>266</v>
      </c>
      <c r="T306" s="163" t="s">
        <v>266</v>
      </c>
      <c r="U306" s="163" t="s">
        <v>266</v>
      </c>
      <c r="V306" s="145"/>
      <c r="W306" s="178" t="s">
        <v>266</v>
      </c>
      <c r="X306" s="145"/>
      <c r="Y306" s="163" t="s">
        <v>266</v>
      </c>
      <c r="Z306" s="186">
        <v>3800</v>
      </c>
      <c r="AA306" s="3"/>
      <c r="AB306" s="4"/>
    </row>
    <row r="307" spans="1:28" ht="25.5" x14ac:dyDescent="0.2">
      <c r="A307" s="10" t="s">
        <v>360</v>
      </c>
      <c r="B307" s="97"/>
      <c r="C307" s="97"/>
      <c r="D307" s="97"/>
      <c r="E307" s="97"/>
      <c r="F307" s="97"/>
      <c r="G307" s="111"/>
      <c r="H307" s="111"/>
      <c r="I307" s="111"/>
      <c r="J307" s="111"/>
      <c r="K307" s="111">
        <f t="shared" si="14"/>
        <v>0</v>
      </c>
      <c r="L307" s="160"/>
      <c r="M307" s="221"/>
      <c r="N307" s="221"/>
      <c r="O307" s="221"/>
      <c r="P307" s="221">
        <f t="shared" si="15"/>
        <v>0</v>
      </c>
      <c r="Q307" s="222">
        <v>500</v>
      </c>
      <c r="R307" s="172">
        <v>850</v>
      </c>
      <c r="S307" s="163" t="s">
        <v>266</v>
      </c>
      <c r="T307" s="163" t="s">
        <v>266</v>
      </c>
      <c r="U307" s="163" t="s">
        <v>266</v>
      </c>
      <c r="V307" s="145"/>
      <c r="W307" s="178" t="s">
        <v>266</v>
      </c>
      <c r="X307" s="145"/>
      <c r="Y307" s="163" t="s">
        <v>266</v>
      </c>
      <c r="Z307" s="186">
        <v>650</v>
      </c>
      <c r="AA307" s="3"/>
      <c r="AB307" s="4"/>
    </row>
    <row r="308" spans="1:28" ht="25.5" x14ac:dyDescent="0.2">
      <c r="A308" s="11" t="s">
        <v>86</v>
      </c>
      <c r="B308" s="97">
        <v>1250</v>
      </c>
      <c r="C308" s="97"/>
      <c r="D308" s="109">
        <v>625</v>
      </c>
      <c r="E308" s="97">
        <v>654.5</v>
      </c>
      <c r="F308" s="97">
        <f>B308-D308-E308</f>
        <v>-29.5</v>
      </c>
      <c r="G308" s="111">
        <v>1500</v>
      </c>
      <c r="H308" s="111"/>
      <c r="I308" s="111"/>
      <c r="J308" s="111">
        <v>125</v>
      </c>
      <c r="K308" s="111">
        <f t="shared" si="14"/>
        <v>1375</v>
      </c>
      <c r="L308" s="160">
        <v>1850</v>
      </c>
      <c r="M308" s="221"/>
      <c r="N308" s="221"/>
      <c r="O308" s="221">
        <v>1200</v>
      </c>
      <c r="P308" s="221">
        <f t="shared" si="15"/>
        <v>650</v>
      </c>
      <c r="Q308" s="222"/>
      <c r="R308" s="172"/>
      <c r="S308" s="163"/>
      <c r="T308" s="163"/>
      <c r="U308" s="163"/>
      <c r="V308" s="145"/>
      <c r="W308" s="179"/>
      <c r="X308" s="145"/>
      <c r="Y308" s="163"/>
      <c r="Z308" s="186"/>
      <c r="AA308" s="3"/>
      <c r="AB308" s="4"/>
    </row>
    <row r="309" spans="1:28" ht="25.5" x14ac:dyDescent="0.2">
      <c r="A309" s="10" t="s">
        <v>97</v>
      </c>
      <c r="B309" s="97">
        <v>750</v>
      </c>
      <c r="C309" s="97"/>
      <c r="D309" s="109">
        <v>750</v>
      </c>
      <c r="E309" s="97"/>
      <c r="F309" s="97">
        <f>B309-D309</f>
        <v>0</v>
      </c>
      <c r="G309" s="111"/>
      <c r="H309" s="111"/>
      <c r="I309" s="111"/>
      <c r="J309" s="111"/>
      <c r="K309" s="111">
        <f t="shared" si="14"/>
        <v>0</v>
      </c>
      <c r="L309" s="160"/>
      <c r="M309" s="221">
        <v>500</v>
      </c>
      <c r="N309" s="221"/>
      <c r="O309" s="221">
        <v>500</v>
      </c>
      <c r="P309" s="221">
        <f t="shared" si="15"/>
        <v>0</v>
      </c>
      <c r="Q309" s="222">
        <v>500</v>
      </c>
      <c r="R309" s="172">
        <v>700</v>
      </c>
      <c r="S309" s="163" t="s">
        <v>266</v>
      </c>
      <c r="T309" s="163" t="s">
        <v>266</v>
      </c>
      <c r="U309" s="163" t="s">
        <v>266</v>
      </c>
      <c r="V309" s="145"/>
      <c r="W309" s="178" t="s">
        <v>266</v>
      </c>
      <c r="X309" s="145"/>
      <c r="Y309" s="163" t="s">
        <v>411</v>
      </c>
      <c r="Z309" s="186">
        <v>0</v>
      </c>
      <c r="AA309" s="3"/>
      <c r="AB309" s="4"/>
    </row>
    <row r="310" spans="1:28" ht="25.5" x14ac:dyDescent="0.2">
      <c r="A310" s="11" t="s">
        <v>129</v>
      </c>
      <c r="B310" s="97">
        <v>0</v>
      </c>
      <c r="C310" s="101"/>
      <c r="D310" s="101"/>
      <c r="E310" s="101"/>
      <c r="F310" s="101"/>
      <c r="G310" s="111"/>
      <c r="H310" s="111"/>
      <c r="I310" s="111"/>
      <c r="J310" s="111"/>
      <c r="K310" s="111">
        <f t="shared" si="14"/>
        <v>0</v>
      </c>
      <c r="L310" s="160"/>
      <c r="M310" s="221"/>
      <c r="N310" s="221"/>
      <c r="O310" s="221"/>
      <c r="P310" s="221">
        <f t="shared" si="15"/>
        <v>0</v>
      </c>
      <c r="Q310" s="222"/>
      <c r="R310" s="172"/>
      <c r="S310" s="163"/>
      <c r="T310" s="163"/>
      <c r="U310" s="163"/>
      <c r="V310" s="145"/>
      <c r="W310" s="179"/>
      <c r="X310" s="145"/>
      <c r="Y310" s="163"/>
      <c r="Z310" s="186"/>
      <c r="AA310" s="3"/>
      <c r="AB310" s="4"/>
    </row>
    <row r="311" spans="1:28" ht="14.25" x14ac:dyDescent="0.2">
      <c r="A311" s="11" t="s">
        <v>87</v>
      </c>
      <c r="B311" s="97">
        <v>4800</v>
      </c>
      <c r="C311" s="97"/>
      <c r="D311" s="97"/>
      <c r="E311" s="97">
        <v>4219.7299999999996</v>
      </c>
      <c r="F311" s="97">
        <f>B311-E311</f>
        <v>580.27000000000044</v>
      </c>
      <c r="G311" s="111">
        <v>6000</v>
      </c>
      <c r="H311" s="111"/>
      <c r="I311" s="111"/>
      <c r="J311" s="111">
        <v>5995.52</v>
      </c>
      <c r="K311" s="111">
        <f t="shared" si="14"/>
        <v>4.4799999999995634</v>
      </c>
      <c r="L311" s="160">
        <v>7000</v>
      </c>
      <c r="M311" s="221"/>
      <c r="N311" s="221"/>
      <c r="O311" s="221">
        <v>7000</v>
      </c>
      <c r="P311" s="221">
        <f t="shared" si="15"/>
        <v>0</v>
      </c>
      <c r="Q311" s="222">
        <v>8000</v>
      </c>
      <c r="R311" s="172">
        <v>8500</v>
      </c>
      <c r="S311" s="163" t="s">
        <v>266</v>
      </c>
      <c r="T311" s="163" t="s">
        <v>266</v>
      </c>
      <c r="U311" s="163" t="s">
        <v>266</v>
      </c>
      <c r="V311" s="145"/>
      <c r="W311" s="178" t="s">
        <v>266</v>
      </c>
      <c r="X311" s="145"/>
      <c r="Y311" s="163" t="s">
        <v>266</v>
      </c>
      <c r="Z311" s="186">
        <v>8500</v>
      </c>
      <c r="AA311" s="3"/>
      <c r="AB311" s="4"/>
    </row>
    <row r="312" spans="1:28" ht="14.25" x14ac:dyDescent="0.2">
      <c r="A312" s="11" t="s">
        <v>88</v>
      </c>
      <c r="B312" s="97">
        <v>6800</v>
      </c>
      <c r="C312" s="97"/>
      <c r="D312" s="97"/>
      <c r="E312" s="97">
        <v>6826.89</v>
      </c>
      <c r="F312" s="97">
        <f>B312-E312</f>
        <v>-26.890000000000327</v>
      </c>
      <c r="G312" s="111">
        <v>7500</v>
      </c>
      <c r="H312" s="111"/>
      <c r="I312" s="111"/>
      <c r="J312" s="111">
        <v>7332.24</v>
      </c>
      <c r="K312" s="111">
        <f t="shared" si="14"/>
        <v>167.76000000000022</v>
      </c>
      <c r="L312" s="160">
        <v>8500</v>
      </c>
      <c r="M312" s="221"/>
      <c r="N312" s="221"/>
      <c r="O312" s="221">
        <v>8500</v>
      </c>
      <c r="P312" s="221">
        <f t="shared" si="15"/>
        <v>0</v>
      </c>
      <c r="Q312" s="222">
        <v>7875</v>
      </c>
      <c r="R312" s="172">
        <v>10235</v>
      </c>
      <c r="S312" s="163" t="s">
        <v>266</v>
      </c>
      <c r="T312" s="163" t="s">
        <v>266</v>
      </c>
      <c r="U312" s="163" t="s">
        <v>266</v>
      </c>
      <c r="V312" s="145"/>
      <c r="W312" s="178" t="s">
        <v>266</v>
      </c>
      <c r="X312" s="145"/>
      <c r="Y312" s="163" t="s">
        <v>266</v>
      </c>
      <c r="Z312" s="186">
        <v>10000</v>
      </c>
      <c r="AA312" s="3"/>
      <c r="AB312" s="4"/>
    </row>
    <row r="313" spans="1:28" s="3" customFormat="1" ht="14.25" x14ac:dyDescent="0.2">
      <c r="A313" s="11" t="s">
        <v>185</v>
      </c>
      <c r="B313" s="97">
        <v>500</v>
      </c>
      <c r="C313" s="97"/>
      <c r="D313" s="97"/>
      <c r="E313" s="97"/>
      <c r="F313" s="97">
        <v>500</v>
      </c>
      <c r="G313" s="111">
        <v>650</v>
      </c>
      <c r="H313" s="111"/>
      <c r="I313" s="111"/>
      <c r="J313" s="111"/>
      <c r="K313" s="111">
        <f t="shared" si="14"/>
        <v>650</v>
      </c>
      <c r="L313" s="160">
        <v>1200</v>
      </c>
      <c r="M313" s="221"/>
      <c r="N313" s="221"/>
      <c r="O313" s="221">
        <v>1095</v>
      </c>
      <c r="P313" s="221">
        <f t="shared" si="15"/>
        <v>105</v>
      </c>
      <c r="Q313" s="222">
        <v>600</v>
      </c>
      <c r="R313" s="172">
        <v>1700</v>
      </c>
      <c r="S313" s="163" t="s">
        <v>266</v>
      </c>
      <c r="T313" s="163" t="s">
        <v>266</v>
      </c>
      <c r="U313" s="163" t="s">
        <v>266</v>
      </c>
      <c r="V313" s="145"/>
      <c r="W313" s="178" t="s">
        <v>266</v>
      </c>
      <c r="X313" s="145"/>
      <c r="Y313" s="163" t="s">
        <v>266</v>
      </c>
      <c r="Z313" s="186">
        <v>600</v>
      </c>
    </row>
    <row r="314" spans="1:28" s="3" customFormat="1" ht="25.5" x14ac:dyDescent="0.2">
      <c r="A314" s="10" t="s">
        <v>364</v>
      </c>
      <c r="B314" s="97"/>
      <c r="C314" s="97"/>
      <c r="D314" s="97"/>
      <c r="E314" s="97"/>
      <c r="F314" s="97"/>
      <c r="G314" s="111">
        <v>1690</v>
      </c>
      <c r="H314" s="111"/>
      <c r="I314" s="175">
        <v>1690</v>
      </c>
      <c r="J314" s="111"/>
      <c r="K314" s="111">
        <f t="shared" si="14"/>
        <v>0</v>
      </c>
      <c r="L314" s="160"/>
      <c r="M314" s="221"/>
      <c r="N314" s="221"/>
      <c r="O314" s="221"/>
      <c r="P314" s="221">
        <f t="shared" si="15"/>
        <v>0</v>
      </c>
      <c r="Q314" s="222"/>
      <c r="R314" s="172"/>
      <c r="S314" s="163"/>
      <c r="T314" s="163"/>
      <c r="U314" s="163"/>
      <c r="V314" s="145"/>
      <c r="W314" s="178"/>
      <c r="X314" s="145"/>
      <c r="Y314" s="163"/>
      <c r="Z314" s="186"/>
    </row>
    <row r="315" spans="1:28" ht="25.5" x14ac:dyDescent="0.2">
      <c r="A315" s="11" t="s">
        <v>89</v>
      </c>
      <c r="B315" s="97">
        <v>2000</v>
      </c>
      <c r="C315" s="97"/>
      <c r="D315" s="97"/>
      <c r="E315" s="97">
        <v>500</v>
      </c>
      <c r="F315" s="97">
        <f>B315-E315</f>
        <v>1500</v>
      </c>
      <c r="G315" s="111">
        <v>1350</v>
      </c>
      <c r="H315" s="111"/>
      <c r="I315" s="111"/>
      <c r="J315" s="111"/>
      <c r="K315" s="111">
        <f t="shared" si="14"/>
        <v>1350</v>
      </c>
      <c r="L315" s="160">
        <v>1300</v>
      </c>
      <c r="M315" s="221"/>
      <c r="N315" s="221"/>
      <c r="O315" s="221">
        <v>1300</v>
      </c>
      <c r="P315" s="221">
        <f t="shared" si="15"/>
        <v>0</v>
      </c>
      <c r="Q315" s="222">
        <v>1300</v>
      </c>
      <c r="R315" s="172">
        <v>1300</v>
      </c>
      <c r="S315" s="163" t="s">
        <v>266</v>
      </c>
      <c r="T315" s="163" t="s">
        <v>266</v>
      </c>
      <c r="U315" s="163" t="s">
        <v>352</v>
      </c>
      <c r="V315" s="145"/>
      <c r="W315" s="178" t="s">
        <v>266</v>
      </c>
      <c r="X315" s="145"/>
      <c r="Y315" s="163" t="s">
        <v>266</v>
      </c>
      <c r="Z315" s="186">
        <v>1000</v>
      </c>
      <c r="AA315" s="3"/>
      <c r="AB315" s="4"/>
    </row>
    <row r="316" spans="1:28" ht="25.5" x14ac:dyDescent="0.2">
      <c r="A316" s="11" t="s">
        <v>90</v>
      </c>
      <c r="B316" s="119">
        <v>800</v>
      </c>
      <c r="C316" s="120"/>
      <c r="D316" s="120"/>
      <c r="E316" s="119">
        <v>0</v>
      </c>
      <c r="F316" s="119">
        <f>B316-E316</f>
        <v>800</v>
      </c>
      <c r="G316" s="111">
        <v>800</v>
      </c>
      <c r="H316" s="111"/>
      <c r="I316" s="111"/>
      <c r="J316" s="111">
        <v>768.73</v>
      </c>
      <c r="K316" s="111">
        <f t="shared" si="14"/>
        <v>31.269999999999982</v>
      </c>
      <c r="L316" s="160">
        <v>1040</v>
      </c>
      <c r="M316" s="221"/>
      <c r="N316" s="221"/>
      <c r="O316" s="221">
        <v>0</v>
      </c>
      <c r="P316" s="221">
        <f t="shared" si="15"/>
        <v>1040</v>
      </c>
      <c r="Q316" s="222">
        <v>1352</v>
      </c>
      <c r="R316" s="172">
        <v>2197</v>
      </c>
      <c r="S316" s="163" t="s">
        <v>266</v>
      </c>
      <c r="T316" s="163" t="s">
        <v>266</v>
      </c>
      <c r="U316" s="163" t="s">
        <v>266</v>
      </c>
      <c r="V316" s="145"/>
      <c r="W316" s="178" t="s">
        <v>266</v>
      </c>
      <c r="X316" s="145"/>
      <c r="Y316" s="163" t="s">
        <v>266</v>
      </c>
      <c r="Z316" s="186">
        <v>1000</v>
      </c>
      <c r="AA316" s="3"/>
      <c r="AB316" s="4"/>
    </row>
    <row r="317" spans="1:28" s="3" customFormat="1" ht="14.25" x14ac:dyDescent="0.2">
      <c r="A317" s="10" t="s">
        <v>102</v>
      </c>
      <c r="B317" s="97">
        <v>1300</v>
      </c>
      <c r="C317" s="97"/>
      <c r="D317" s="97"/>
      <c r="E317" s="97">
        <v>1295</v>
      </c>
      <c r="F317" s="97">
        <f>B317-E317</f>
        <v>5</v>
      </c>
      <c r="G317" s="111">
        <v>750</v>
      </c>
      <c r="H317" s="111"/>
      <c r="I317" s="111"/>
      <c r="J317" s="111">
        <v>750</v>
      </c>
      <c r="K317" s="111">
        <f t="shared" si="14"/>
        <v>0</v>
      </c>
      <c r="L317" s="160">
        <v>930</v>
      </c>
      <c r="M317" s="221"/>
      <c r="N317" s="221"/>
      <c r="O317" s="221">
        <v>930</v>
      </c>
      <c r="P317" s="221">
        <f t="shared" si="15"/>
        <v>0</v>
      </c>
      <c r="Q317" s="222">
        <v>1200</v>
      </c>
      <c r="R317" s="172">
        <v>1500</v>
      </c>
      <c r="S317" s="163" t="s">
        <v>266</v>
      </c>
      <c r="T317" s="163" t="s">
        <v>266</v>
      </c>
      <c r="U317" s="163" t="s">
        <v>266</v>
      </c>
      <c r="V317" s="145"/>
      <c r="W317" s="178" t="s">
        <v>266</v>
      </c>
      <c r="X317" s="145"/>
      <c r="Y317" s="163" t="s">
        <v>266</v>
      </c>
      <c r="Z317" s="186">
        <v>0</v>
      </c>
    </row>
    <row r="318" spans="1:28" ht="25.5" x14ac:dyDescent="0.2">
      <c r="A318" s="10" t="s">
        <v>277</v>
      </c>
      <c r="B318" s="97">
        <v>0</v>
      </c>
      <c r="C318" s="71"/>
      <c r="D318" s="97"/>
      <c r="E318" s="97"/>
      <c r="F318" s="97">
        <v>0</v>
      </c>
      <c r="G318" s="111">
        <v>500</v>
      </c>
      <c r="H318" s="111"/>
      <c r="I318" s="111"/>
      <c r="J318" s="111">
        <v>500</v>
      </c>
      <c r="K318" s="111">
        <f t="shared" si="14"/>
        <v>0</v>
      </c>
      <c r="L318" s="157">
        <v>650</v>
      </c>
      <c r="M318" s="157"/>
      <c r="N318" s="157"/>
      <c r="O318" s="196">
        <v>0</v>
      </c>
      <c r="P318" s="221">
        <f t="shared" si="15"/>
        <v>650</v>
      </c>
      <c r="Q318" s="223">
        <v>845</v>
      </c>
      <c r="R318" s="173">
        <v>5500</v>
      </c>
      <c r="S318" s="45" t="s">
        <v>266</v>
      </c>
      <c r="T318" s="45" t="s">
        <v>266</v>
      </c>
      <c r="U318" s="45" t="s">
        <v>266</v>
      </c>
      <c r="V318" s="45"/>
      <c r="W318" s="135" t="s">
        <v>266</v>
      </c>
      <c r="X318" s="45"/>
      <c r="Y318" s="183" t="s">
        <v>266</v>
      </c>
      <c r="Z318" s="186">
        <v>800</v>
      </c>
      <c r="AA318" s="3"/>
      <c r="AB318" s="4"/>
    </row>
    <row r="319" spans="1:28" ht="14.25" x14ac:dyDescent="0.2">
      <c r="A319" s="11" t="s">
        <v>146</v>
      </c>
      <c r="B319" s="97">
        <v>1000</v>
      </c>
      <c r="C319" s="97"/>
      <c r="D319" s="97"/>
      <c r="E319" s="97">
        <v>1000</v>
      </c>
      <c r="F319" s="97">
        <f>B319-E319</f>
        <v>0</v>
      </c>
      <c r="G319" s="111">
        <v>1300</v>
      </c>
      <c r="H319" s="111"/>
      <c r="I319" s="111"/>
      <c r="J319" s="111">
        <v>1052.82</v>
      </c>
      <c r="K319" s="111">
        <f t="shared" si="14"/>
        <v>247.18000000000006</v>
      </c>
      <c r="L319" s="161">
        <v>1690</v>
      </c>
      <c r="M319" s="221"/>
      <c r="N319" s="221"/>
      <c r="O319" s="221">
        <v>1495.02</v>
      </c>
      <c r="P319" s="221">
        <f t="shared" si="15"/>
        <v>194.98000000000002</v>
      </c>
      <c r="Q319" s="225">
        <v>1690</v>
      </c>
      <c r="R319" s="172">
        <v>2197</v>
      </c>
      <c r="S319" s="163" t="s">
        <v>266</v>
      </c>
      <c r="T319" s="163" t="s">
        <v>266</v>
      </c>
      <c r="U319" s="163" t="s">
        <v>266</v>
      </c>
      <c r="V319" s="145"/>
      <c r="W319" s="178" t="s">
        <v>266</v>
      </c>
      <c r="X319" s="145"/>
      <c r="Y319" s="163" t="s">
        <v>266</v>
      </c>
      <c r="Z319" s="186">
        <v>2100</v>
      </c>
      <c r="AA319" s="3"/>
      <c r="AB319" s="4"/>
    </row>
    <row r="320" spans="1:28" ht="14.25" x14ac:dyDescent="0.2">
      <c r="A320" s="10" t="s">
        <v>362</v>
      </c>
      <c r="B320" s="97"/>
      <c r="C320" s="97"/>
      <c r="D320" s="97"/>
      <c r="E320" s="97"/>
      <c r="F320" s="97"/>
      <c r="G320" s="111">
        <v>2000</v>
      </c>
      <c r="H320" s="111"/>
      <c r="I320" s="111"/>
      <c r="J320" s="111"/>
      <c r="K320" s="111">
        <f t="shared" si="14"/>
        <v>2000</v>
      </c>
      <c r="L320" s="162">
        <v>5000</v>
      </c>
      <c r="M320" s="221"/>
      <c r="N320" s="221"/>
      <c r="O320" s="221"/>
      <c r="P320" s="221">
        <f t="shared" si="15"/>
        <v>5000</v>
      </c>
      <c r="Q320" s="225">
        <v>5000</v>
      </c>
      <c r="R320" s="172">
        <v>2000</v>
      </c>
      <c r="S320" s="163"/>
      <c r="T320" s="163"/>
      <c r="U320" s="145"/>
      <c r="V320" s="145"/>
      <c r="W320" s="179"/>
      <c r="X320" s="145"/>
      <c r="Y320" s="145"/>
      <c r="Z320" s="186"/>
      <c r="AA320" s="3"/>
      <c r="AB320" s="4"/>
    </row>
    <row r="321" spans="1:28" ht="38.25" customHeight="1" x14ac:dyDescent="0.2">
      <c r="A321" s="176" t="s">
        <v>365</v>
      </c>
      <c r="B321" s="184">
        <f>SUM(B283:B319)</f>
        <v>71175</v>
      </c>
      <c r="C321" s="184"/>
      <c r="D321" s="185">
        <f>SUM(D283:D319)</f>
        <v>1775</v>
      </c>
      <c r="E321" s="184">
        <f>SUM(E283:E319)</f>
        <v>36940.19</v>
      </c>
      <c r="F321" s="184">
        <f>SUM(F283:F319)</f>
        <v>32459.809999999998</v>
      </c>
      <c r="G321" s="118">
        <f>SUM(G283:G320)</f>
        <v>73621</v>
      </c>
      <c r="H321" s="118">
        <f>SUM(H283:H320)</f>
        <v>300.5</v>
      </c>
      <c r="I321" s="118">
        <f>SUM(I291:I320)</f>
        <v>4190</v>
      </c>
      <c r="J321" s="118">
        <f>SUM(J283:J320)</f>
        <v>47213.88</v>
      </c>
      <c r="K321" s="118">
        <f>SUM(K283:K320)</f>
        <v>22517.620000000006</v>
      </c>
      <c r="L321" s="197">
        <f>SUM(L283:L320)</f>
        <v>78390</v>
      </c>
      <c r="M321" s="198">
        <f>SUM(M283:M320)</f>
        <v>2159.6</v>
      </c>
      <c r="N321" s="198"/>
      <c r="O321" s="198">
        <f>SUM(O283:O320)</f>
        <v>65753.64</v>
      </c>
      <c r="P321" s="198">
        <f>SUM(P283:P320)</f>
        <v>14795.96</v>
      </c>
      <c r="Q321" s="224">
        <f>SUM(Q283:Q320)</f>
        <v>80282</v>
      </c>
      <c r="R321" s="174">
        <f>SUM(R283:R320)</f>
        <v>106503</v>
      </c>
      <c r="S321" s="262" t="s">
        <v>363</v>
      </c>
      <c r="T321" s="262"/>
      <c r="U321" s="262"/>
      <c r="V321" s="262"/>
      <c r="W321" s="262"/>
      <c r="X321" s="145"/>
      <c r="Y321" s="145"/>
      <c r="Z321" s="186">
        <f>SUM(Z283:Z320)</f>
        <v>75360</v>
      </c>
      <c r="AA321" s="3"/>
      <c r="AB321" s="2"/>
    </row>
    <row r="322" spans="1:28" x14ac:dyDescent="0.2">
      <c r="L322" s="3"/>
      <c r="M322" s="3"/>
      <c r="N322" s="3"/>
      <c r="O322" s="3"/>
      <c r="P322" s="3"/>
    </row>
    <row r="323" spans="1:28" x14ac:dyDescent="0.2">
      <c r="L323" s="3"/>
      <c r="M323" s="3"/>
      <c r="N323" s="3"/>
      <c r="O323" s="3"/>
      <c r="P323" s="3"/>
    </row>
    <row r="324" spans="1:28" x14ac:dyDescent="0.2">
      <c r="L324" s="3"/>
      <c r="M324" s="3"/>
      <c r="N324" s="3"/>
      <c r="O324" s="3"/>
      <c r="P324" s="3"/>
    </row>
    <row r="325" spans="1:28" x14ac:dyDescent="0.2">
      <c r="L325" s="3"/>
      <c r="M325" s="3"/>
      <c r="N325" s="3"/>
      <c r="O325" s="3"/>
      <c r="P325" s="3"/>
    </row>
    <row r="326" spans="1:28" x14ac:dyDescent="0.2">
      <c r="L326" s="3"/>
      <c r="M326" s="3"/>
      <c r="N326" s="3"/>
      <c r="O326" s="3"/>
      <c r="P326" s="3"/>
    </row>
    <row r="327" spans="1:28" x14ac:dyDescent="0.2">
      <c r="L327" s="3"/>
      <c r="M327" s="3"/>
      <c r="N327" s="3"/>
      <c r="O327" s="3"/>
      <c r="P327" s="3"/>
    </row>
    <row r="328" spans="1:28" x14ac:dyDescent="0.2">
      <c r="B328" s="13"/>
      <c r="D328" s="13"/>
      <c r="E328" s="13"/>
      <c r="F328" s="13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8"/>
      <c r="T328" s="8"/>
      <c r="U328" s="8"/>
    </row>
    <row r="329" spans="1:28" x14ac:dyDescent="0.2">
      <c r="L329" s="3"/>
      <c r="M329" s="3"/>
      <c r="N329" s="3"/>
      <c r="O329" s="3"/>
      <c r="P329" s="3"/>
    </row>
    <row r="330" spans="1:28" x14ac:dyDescent="0.2">
      <c r="L330" s="3"/>
      <c r="M330" s="3"/>
      <c r="N330" s="3"/>
      <c r="O330" s="3"/>
      <c r="P330" s="3"/>
    </row>
    <row r="331" spans="1:28" x14ac:dyDescent="0.2">
      <c r="L331" s="3"/>
      <c r="M331" s="3"/>
      <c r="N331" s="3"/>
      <c r="O331" s="3"/>
      <c r="P331" s="3"/>
    </row>
    <row r="332" spans="1:28" x14ac:dyDescent="0.2">
      <c r="L332" s="3"/>
      <c r="M332" s="3"/>
      <c r="N332" s="3"/>
      <c r="O332" s="3"/>
      <c r="P332" s="3"/>
    </row>
    <row r="333" spans="1:28" x14ac:dyDescent="0.2">
      <c r="L333" s="3"/>
      <c r="M333" s="3"/>
      <c r="N333" s="3"/>
      <c r="O333" s="3"/>
      <c r="P333" s="3"/>
    </row>
    <row r="334" spans="1:28" x14ac:dyDescent="0.2">
      <c r="L334" s="3"/>
      <c r="M334" s="3"/>
      <c r="N334" s="3"/>
      <c r="O334" s="3"/>
      <c r="P334" s="3"/>
    </row>
    <row r="335" spans="1:28" x14ac:dyDescent="0.2">
      <c r="L335" s="3"/>
      <c r="M335" s="3"/>
      <c r="N335" s="3"/>
      <c r="O335" s="3"/>
      <c r="P335" s="3"/>
    </row>
    <row r="336" spans="1:28" x14ac:dyDescent="0.2">
      <c r="L336" s="3"/>
      <c r="M336" s="3"/>
      <c r="N336" s="3"/>
      <c r="O336" s="3"/>
      <c r="P336" s="3"/>
    </row>
    <row r="337" spans="12:16" x14ac:dyDescent="0.2">
      <c r="L337" s="3"/>
      <c r="M337" s="3"/>
      <c r="N337" s="3"/>
      <c r="O337" s="3"/>
      <c r="P337" s="3"/>
    </row>
    <row r="338" spans="12:16" x14ac:dyDescent="0.2">
      <c r="L338" s="3"/>
      <c r="M338" s="3"/>
      <c r="N338" s="3"/>
      <c r="O338" s="3"/>
      <c r="P338" s="3"/>
    </row>
    <row r="339" spans="12:16" x14ac:dyDescent="0.2">
      <c r="L339" s="3"/>
      <c r="M339" s="3"/>
      <c r="N339" s="3"/>
      <c r="O339" s="3"/>
      <c r="P339" s="3"/>
    </row>
    <row r="340" spans="12:16" x14ac:dyDescent="0.2">
      <c r="L340" s="3"/>
      <c r="M340" s="3"/>
      <c r="N340" s="3"/>
      <c r="O340" s="3"/>
      <c r="P340" s="3"/>
    </row>
    <row r="341" spans="12:16" x14ac:dyDescent="0.2">
      <c r="L341" s="3"/>
      <c r="M341" s="3"/>
      <c r="N341" s="3"/>
      <c r="O341" s="3"/>
      <c r="P341" s="3"/>
    </row>
    <row r="342" spans="12:16" x14ac:dyDescent="0.2">
      <c r="L342" s="3"/>
      <c r="M342" s="3"/>
      <c r="N342" s="3"/>
      <c r="O342" s="3"/>
      <c r="P342" s="3"/>
    </row>
    <row r="343" spans="12:16" x14ac:dyDescent="0.2">
      <c r="L343" s="3"/>
      <c r="M343" s="3"/>
      <c r="N343" s="3"/>
      <c r="O343" s="3"/>
      <c r="P343" s="3"/>
    </row>
    <row r="344" spans="12:16" x14ac:dyDescent="0.2">
      <c r="L344" s="3"/>
      <c r="M344" s="3"/>
      <c r="N344" s="3"/>
      <c r="O344" s="3"/>
      <c r="P344" s="3"/>
    </row>
    <row r="345" spans="12:16" x14ac:dyDescent="0.2">
      <c r="L345" s="3"/>
      <c r="M345" s="3"/>
      <c r="N345" s="3"/>
      <c r="O345" s="3"/>
      <c r="P345" s="3"/>
    </row>
    <row r="346" spans="12:16" x14ac:dyDescent="0.2">
      <c r="L346" s="3"/>
      <c r="M346" s="3"/>
      <c r="N346" s="3"/>
      <c r="O346" s="3"/>
      <c r="P346" s="3"/>
    </row>
    <row r="347" spans="12:16" x14ac:dyDescent="0.2">
      <c r="L347" s="3"/>
      <c r="M347" s="3"/>
      <c r="N347" s="3"/>
      <c r="O347" s="3"/>
      <c r="P347" s="3"/>
    </row>
    <row r="348" spans="12:16" x14ac:dyDescent="0.2">
      <c r="L348" s="3"/>
      <c r="M348" s="3"/>
      <c r="N348" s="3"/>
      <c r="O348" s="3"/>
      <c r="P348" s="3"/>
    </row>
    <row r="349" spans="12:16" x14ac:dyDescent="0.2">
      <c r="L349" s="3"/>
      <c r="M349" s="3"/>
      <c r="N349" s="3"/>
      <c r="O349" s="3"/>
      <c r="P349" s="3"/>
    </row>
    <row r="350" spans="12:16" x14ac:dyDescent="0.2">
      <c r="L350" s="3"/>
      <c r="M350" s="3"/>
      <c r="N350" s="3"/>
      <c r="O350" s="3"/>
      <c r="P350" s="3"/>
    </row>
    <row r="351" spans="12:16" x14ac:dyDescent="0.2">
      <c r="L351" s="3"/>
      <c r="M351" s="3"/>
      <c r="N351" s="3"/>
      <c r="O351" s="3"/>
      <c r="P351" s="3"/>
    </row>
    <row r="352" spans="12:16" x14ac:dyDescent="0.2">
      <c r="L352" s="3"/>
      <c r="M352" s="3"/>
      <c r="N352" s="3"/>
      <c r="O352" s="3"/>
      <c r="P352" s="3"/>
    </row>
    <row r="353" spans="12:16" x14ac:dyDescent="0.2">
      <c r="L353" s="3"/>
      <c r="M353" s="3"/>
      <c r="N353" s="3"/>
      <c r="O353" s="3"/>
      <c r="P353" s="3"/>
    </row>
    <row r="354" spans="12:16" x14ac:dyDescent="0.2">
      <c r="L354" s="3"/>
      <c r="M354" s="3"/>
      <c r="N354" s="3"/>
      <c r="O354" s="3"/>
      <c r="P354" s="3"/>
    </row>
    <row r="355" spans="12:16" x14ac:dyDescent="0.2">
      <c r="L355" s="3"/>
      <c r="M355" s="3"/>
      <c r="N355" s="3"/>
      <c r="O355" s="3"/>
      <c r="P355" s="3"/>
    </row>
    <row r="356" spans="12:16" x14ac:dyDescent="0.2">
      <c r="L356" s="3"/>
      <c r="M356" s="3"/>
      <c r="N356" s="3"/>
      <c r="O356" s="3"/>
      <c r="P356" s="3"/>
    </row>
    <row r="357" spans="12:16" x14ac:dyDescent="0.2">
      <c r="L357" s="3"/>
      <c r="M357" s="3"/>
      <c r="N357" s="3"/>
      <c r="O357" s="3"/>
      <c r="P357" s="3"/>
    </row>
    <row r="358" spans="12:16" x14ac:dyDescent="0.2">
      <c r="L358" s="3"/>
      <c r="M358" s="3"/>
      <c r="N358" s="3"/>
      <c r="O358" s="3"/>
      <c r="P358" s="3"/>
    </row>
    <row r="359" spans="12:16" x14ac:dyDescent="0.2">
      <c r="L359" s="3"/>
      <c r="M359" s="3"/>
      <c r="N359" s="3"/>
      <c r="O359" s="3"/>
      <c r="P359" s="3"/>
    </row>
    <row r="360" spans="12:16" x14ac:dyDescent="0.2">
      <c r="L360" s="3"/>
      <c r="M360" s="3"/>
      <c r="N360" s="3"/>
      <c r="O360" s="3"/>
      <c r="P360" s="3"/>
    </row>
    <row r="361" spans="12:16" x14ac:dyDescent="0.2">
      <c r="L361" s="3"/>
      <c r="M361" s="3"/>
      <c r="N361" s="3"/>
      <c r="O361" s="3"/>
      <c r="P361" s="3"/>
    </row>
    <row r="362" spans="12:16" x14ac:dyDescent="0.2">
      <c r="L362" s="3"/>
      <c r="M362" s="3"/>
      <c r="N362" s="3"/>
      <c r="O362" s="3"/>
      <c r="P362" s="3"/>
    </row>
    <row r="363" spans="12:16" x14ac:dyDescent="0.2">
      <c r="L363" s="3"/>
      <c r="M363" s="3"/>
      <c r="N363" s="3"/>
      <c r="O363" s="3"/>
      <c r="P363" s="3"/>
    </row>
    <row r="364" spans="12:16" x14ac:dyDescent="0.2">
      <c r="L364" s="3"/>
      <c r="M364" s="3"/>
      <c r="N364" s="3"/>
      <c r="O364" s="3"/>
      <c r="P364" s="3"/>
    </row>
    <row r="365" spans="12:16" x14ac:dyDescent="0.2">
      <c r="L365" s="3"/>
      <c r="M365" s="3"/>
      <c r="N365" s="3"/>
      <c r="O365" s="3"/>
      <c r="P365" s="3"/>
    </row>
    <row r="366" spans="12:16" x14ac:dyDescent="0.2">
      <c r="L366" s="3"/>
      <c r="M366" s="3"/>
      <c r="N366" s="3"/>
      <c r="O366" s="3"/>
      <c r="P366" s="3"/>
    </row>
    <row r="367" spans="12:16" x14ac:dyDescent="0.2">
      <c r="L367" s="3"/>
      <c r="M367" s="3"/>
      <c r="N367" s="3"/>
      <c r="O367" s="3"/>
      <c r="P367" s="3"/>
    </row>
    <row r="368" spans="12:16" x14ac:dyDescent="0.2">
      <c r="L368" s="3"/>
      <c r="M368" s="3"/>
      <c r="N368" s="3"/>
      <c r="O368" s="3"/>
      <c r="P368" s="3"/>
    </row>
    <row r="369" spans="12:16" x14ac:dyDescent="0.2">
      <c r="L369" s="3"/>
      <c r="M369" s="3"/>
      <c r="N369" s="3"/>
      <c r="O369" s="3"/>
      <c r="P369" s="3"/>
    </row>
    <row r="370" spans="12:16" x14ac:dyDescent="0.2">
      <c r="L370" s="3"/>
      <c r="M370" s="3"/>
      <c r="N370" s="3"/>
      <c r="O370" s="3"/>
      <c r="P370" s="3"/>
    </row>
    <row r="371" spans="12:16" x14ac:dyDescent="0.2">
      <c r="L371" s="3"/>
      <c r="M371" s="3"/>
      <c r="N371" s="3"/>
      <c r="O371" s="3"/>
      <c r="P371" s="3"/>
    </row>
  </sheetData>
  <mergeCells count="5">
    <mergeCell ref="S321:W321"/>
    <mergeCell ref="AA1:BC1"/>
    <mergeCell ref="A4:Z4"/>
    <mergeCell ref="T280:W280"/>
    <mergeCell ref="A281:Z281"/>
  </mergeCells>
  <pageMargins left="0" right="0" top="0.75" bottom="0.75" header="0.3" footer="0.3"/>
  <pageSetup paperSize="5" scale="55" fitToHeight="8" orientation="landscape" r:id="rId1"/>
  <headerFooter>
    <oddHeader>&amp;C&amp;"Arial,Bold"&amp;24FY23 Funding Application Process</oddHeader>
    <oddFooter>&amp;C&amp;P</oddFooter>
  </headerFooter>
  <ignoredErrors>
    <ignoredError sqref="Z280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8E57-8F23-4FEA-BF9C-AB9761638B56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454"/>
  <sheetViews>
    <sheetView tabSelected="1" zoomScale="130" zoomScaleNormal="130" workbookViewId="0">
      <pane xSplit="1" topLeftCell="B1" activePane="topRight" state="frozen"/>
      <selection pane="topRight" activeCell="J15" sqref="J15"/>
    </sheetView>
  </sheetViews>
  <sheetFormatPr defaultColWidth="11" defaultRowHeight="12.75" x14ac:dyDescent="0.2"/>
  <cols>
    <col min="1" max="1" width="30.75" style="12" customWidth="1"/>
    <col min="2" max="2" width="14.375" style="82" customWidth="1"/>
    <col min="3" max="3" width="14" style="3" customWidth="1"/>
    <col min="4" max="4" width="12.375" style="83" bestFit="1" customWidth="1"/>
    <col min="5" max="5" width="11.25" style="84" bestFit="1" customWidth="1"/>
    <col min="6" max="6" width="13.75" style="1" customWidth="1"/>
    <col min="7" max="7" width="12.375" style="13" bestFit="1" customWidth="1"/>
    <col min="8" max="8" width="13.5" style="21" bestFit="1" customWidth="1"/>
    <col min="9" max="9" width="11" style="1" customWidth="1"/>
    <col min="10" max="10" width="15.75" style="1" customWidth="1"/>
    <col min="11" max="21" width="11" style="4" customWidth="1"/>
    <col min="22" max="22" width="11.25" style="4" customWidth="1"/>
    <col min="23" max="23" width="11" style="4" customWidth="1"/>
    <col min="24" max="16384" width="11" style="4"/>
  </cols>
  <sheetData>
    <row r="1" spans="1:26" ht="34.5" customHeight="1" x14ac:dyDescent="0.2">
      <c r="A1" s="274" t="s">
        <v>409</v>
      </c>
      <c r="B1" s="275"/>
      <c r="C1" s="275"/>
      <c r="D1" s="275"/>
      <c r="E1" s="275"/>
      <c r="F1" s="275"/>
      <c r="G1" s="275"/>
      <c r="H1" s="276"/>
      <c r="I1" s="280" t="str">
        <f>'Funding Process Tracking'!A2</f>
        <v>updated 2/5/2024</v>
      </c>
      <c r="J1" s="281"/>
    </row>
    <row r="2" spans="1:26" s="42" customFormat="1" ht="61.5" customHeight="1" thickBot="1" x14ac:dyDescent="0.25">
      <c r="A2" s="38"/>
      <c r="B2" s="233" t="s">
        <v>374</v>
      </c>
      <c r="C2" s="39" t="s">
        <v>375</v>
      </c>
      <c r="D2" s="127" t="s">
        <v>178</v>
      </c>
      <c r="E2" s="128" t="s">
        <v>177</v>
      </c>
      <c r="F2" s="40" t="s">
        <v>137</v>
      </c>
      <c r="G2" s="41" t="s">
        <v>121</v>
      </c>
      <c r="H2" s="189" t="s">
        <v>122</v>
      </c>
      <c r="I2" s="42" t="s">
        <v>367</v>
      </c>
      <c r="J2" s="42" t="s">
        <v>221</v>
      </c>
    </row>
    <row r="3" spans="1:26" s="8" customFormat="1" ht="23.25" customHeight="1" thickTop="1" x14ac:dyDescent="0.2">
      <c r="A3" s="277" t="s">
        <v>92</v>
      </c>
      <c r="B3" s="278"/>
      <c r="C3" s="278"/>
      <c r="D3" s="278"/>
      <c r="E3" s="278"/>
      <c r="F3" s="278"/>
      <c r="G3" s="278"/>
      <c r="H3" s="273"/>
    </row>
    <row r="4" spans="1:26" s="8" customFormat="1" ht="5.25" customHeight="1" x14ac:dyDescent="0.2">
      <c r="A4" s="27"/>
      <c r="B4" s="234"/>
      <c r="C4" s="92"/>
      <c r="D4" s="126"/>
      <c r="E4" s="126"/>
      <c r="F4" s="93"/>
      <c r="G4" s="28"/>
      <c r="H4" s="190"/>
    </row>
    <row r="5" spans="1:26" s="8" customFormat="1" ht="21.75" customHeight="1" x14ac:dyDescent="0.2">
      <c r="A5" s="44" t="s">
        <v>226</v>
      </c>
      <c r="B5" s="232">
        <f>'Funding Process Tracking'!R5</f>
        <v>0</v>
      </c>
      <c r="C5" s="235">
        <f>'Funding Process Tracking'!Z5</f>
        <v>0</v>
      </c>
      <c r="D5" s="156">
        <f>'Funding Process Tracking'!V5</f>
        <v>0</v>
      </c>
      <c r="E5"/>
      <c r="F5" s="67">
        <f>'Initial Allocation'!C5</f>
        <v>0</v>
      </c>
      <c r="G5"/>
      <c r="H5" s="191">
        <f>'Initial Allocation'!F5</f>
        <v>0</v>
      </c>
    </row>
    <row r="6" spans="1:26" s="45" customFormat="1" ht="23.25" customHeight="1" x14ac:dyDescent="0.2">
      <c r="A6" s="43" t="s">
        <v>112</v>
      </c>
      <c r="B6" s="232">
        <f>'Funding Process Tracking'!R6</f>
        <v>5000</v>
      </c>
      <c r="C6" s="235">
        <f>'Funding Process Tracking'!Z6</f>
        <v>3000</v>
      </c>
      <c r="D6" s="156">
        <f>'Funding Process Tracking'!V6</f>
        <v>0.2</v>
      </c>
      <c r="E6"/>
      <c r="F6" s="67">
        <f>'Initial Allocation'!C6</f>
        <v>3000</v>
      </c>
      <c r="G6"/>
      <c r="H6" s="191">
        <f>'Initial Allocation'!F6</f>
        <v>3000</v>
      </c>
    </row>
    <row r="7" spans="1:26" ht="14.25" x14ac:dyDescent="0.2">
      <c r="A7" s="10" t="s">
        <v>1</v>
      </c>
      <c r="B7" s="232">
        <f>'Funding Process Tracking'!R7</f>
        <v>650</v>
      </c>
      <c r="C7" s="235">
        <f>'Funding Process Tracking'!Z7</f>
        <v>500</v>
      </c>
      <c r="D7" s="156">
        <f>'Funding Process Tracking'!V7</f>
        <v>0</v>
      </c>
      <c r="E7"/>
      <c r="F7" s="67">
        <f>'Initial Allocation'!C7</f>
        <v>500</v>
      </c>
      <c r="G7"/>
      <c r="H7" s="191">
        <f>'Initial Allocation'!F7</f>
        <v>500</v>
      </c>
      <c r="W7" s="21"/>
      <c r="X7" s="24"/>
      <c r="Y7" s="24"/>
      <c r="Z7" s="24"/>
    </row>
    <row r="8" spans="1:26" ht="25.5" x14ac:dyDescent="0.2">
      <c r="A8" s="10" t="s">
        <v>262</v>
      </c>
      <c r="B8" s="232">
        <f>'Funding Process Tracking'!R8</f>
        <v>0</v>
      </c>
      <c r="C8" s="235">
        <f>'Funding Process Tracking'!Z8</f>
        <v>0</v>
      </c>
      <c r="D8" s="156">
        <f>'Funding Process Tracking'!V8</f>
        <v>0</v>
      </c>
      <c r="E8"/>
      <c r="F8" s="67">
        <f>'Initial Allocation'!C8</f>
        <v>0</v>
      </c>
      <c r="G8"/>
      <c r="H8" s="191">
        <f>'Initial Allocation'!F8</f>
        <v>0</v>
      </c>
      <c r="W8" s="21"/>
      <c r="X8" s="24"/>
      <c r="Y8" s="24"/>
      <c r="Z8" s="24"/>
    </row>
    <row r="9" spans="1:26" ht="14.25" x14ac:dyDescent="0.2">
      <c r="A9" s="10" t="s">
        <v>229</v>
      </c>
      <c r="B9" s="232">
        <f>'Funding Process Tracking'!R9</f>
        <v>0</v>
      </c>
      <c r="C9" s="235">
        <f>'Funding Process Tracking'!Z9</f>
        <v>0</v>
      </c>
      <c r="D9" s="156">
        <f>'Funding Process Tracking'!V9</f>
        <v>0</v>
      </c>
      <c r="E9"/>
      <c r="F9" s="67">
        <f>'Initial Allocation'!C9</f>
        <v>0</v>
      </c>
      <c r="G9"/>
      <c r="H9" s="191">
        <f>'Initial Allocation'!F9</f>
        <v>0</v>
      </c>
    </row>
    <row r="10" spans="1:26" ht="14.25" x14ac:dyDescent="0.2">
      <c r="A10" s="10" t="s">
        <v>284</v>
      </c>
      <c r="B10" s="232">
        <f>'Funding Process Tracking'!R10</f>
        <v>0</v>
      </c>
      <c r="C10" s="235">
        <f>'Funding Process Tracking'!Z10</f>
        <v>0</v>
      </c>
      <c r="D10" s="156">
        <f>'Funding Process Tracking'!V10</f>
        <v>0</v>
      </c>
      <c r="E10"/>
      <c r="F10" s="67">
        <f>'Initial Allocation'!C10</f>
        <v>0</v>
      </c>
      <c r="G10"/>
      <c r="H10" s="191">
        <f>'Initial Allocation'!F10</f>
        <v>0</v>
      </c>
      <c r="W10" s="21"/>
      <c r="X10" s="24"/>
      <c r="Y10" s="24"/>
      <c r="Z10" s="24"/>
    </row>
    <row r="11" spans="1:26" ht="14.25" x14ac:dyDescent="0.2">
      <c r="A11" s="10" t="s">
        <v>2</v>
      </c>
      <c r="B11" s="232">
        <f>'Funding Process Tracking'!R11</f>
        <v>7150</v>
      </c>
      <c r="C11" s="235">
        <f>'Funding Process Tracking'!Z11</f>
        <v>6325</v>
      </c>
      <c r="D11" s="156">
        <f>'Funding Process Tracking'!V11</f>
        <v>0</v>
      </c>
      <c r="E11"/>
      <c r="F11" s="67">
        <f>'Initial Allocation'!C11</f>
        <v>6325</v>
      </c>
      <c r="G11"/>
      <c r="H11" s="191">
        <f>'Initial Allocation'!F11</f>
        <v>6325</v>
      </c>
      <c r="W11" s="21"/>
      <c r="X11" s="24"/>
      <c r="Y11" s="24"/>
      <c r="Z11" s="24"/>
    </row>
    <row r="12" spans="1:26" ht="14.25" x14ac:dyDescent="0.2">
      <c r="A12" s="10" t="s">
        <v>160</v>
      </c>
      <c r="B12" s="232">
        <f>'Funding Process Tracking'!R12</f>
        <v>0</v>
      </c>
      <c r="C12" s="235">
        <f>'Funding Process Tracking'!Z12</f>
        <v>0</v>
      </c>
      <c r="D12" s="156">
        <f>'Funding Process Tracking'!V12</f>
        <v>0</v>
      </c>
      <c r="E12"/>
      <c r="F12" s="67">
        <f>'Initial Allocation'!C12</f>
        <v>0</v>
      </c>
      <c r="G12"/>
      <c r="H12" s="191">
        <f>'Initial Allocation'!F12</f>
        <v>0</v>
      </c>
      <c r="W12" s="21"/>
      <c r="X12" s="24"/>
      <c r="Y12" s="24"/>
      <c r="Z12" s="24"/>
    </row>
    <row r="13" spans="1:26" ht="25.5" x14ac:dyDescent="0.2">
      <c r="A13" s="10" t="s">
        <v>194</v>
      </c>
      <c r="B13" s="232">
        <f>'Funding Process Tracking'!R13</f>
        <v>8500</v>
      </c>
      <c r="C13" s="235">
        <f>'Funding Process Tracking'!Z13</f>
        <v>1100</v>
      </c>
      <c r="D13" s="156">
        <f>'Funding Process Tracking'!V13</f>
        <v>0</v>
      </c>
      <c r="E13"/>
      <c r="F13" s="67">
        <f>'Initial Allocation'!C13</f>
        <v>1100</v>
      </c>
      <c r="G13"/>
      <c r="H13" s="191">
        <f>'Initial Allocation'!F13</f>
        <v>1100</v>
      </c>
      <c r="W13" s="21"/>
      <c r="X13" s="24"/>
      <c r="Y13" s="24"/>
      <c r="Z13" s="24"/>
    </row>
    <row r="14" spans="1:26" ht="25.5" x14ac:dyDescent="0.2">
      <c r="A14" s="10" t="s">
        <v>3</v>
      </c>
      <c r="B14" s="232">
        <f>'Funding Process Tracking'!R14</f>
        <v>1170</v>
      </c>
      <c r="C14" s="235">
        <f>'Funding Process Tracking'!Z14</f>
        <v>950</v>
      </c>
      <c r="D14" s="156">
        <f>'Funding Process Tracking'!V14</f>
        <v>0</v>
      </c>
      <c r="E14"/>
      <c r="F14" s="67">
        <f>'Initial Allocation'!C14</f>
        <v>950</v>
      </c>
      <c r="G14"/>
      <c r="H14" s="191">
        <f>'Initial Allocation'!F14</f>
        <v>950</v>
      </c>
      <c r="W14" s="21"/>
      <c r="X14" s="24"/>
      <c r="Y14" s="24"/>
      <c r="Z14" s="24"/>
    </row>
    <row r="15" spans="1:26" ht="25.5" x14ac:dyDescent="0.2">
      <c r="A15" s="10" t="s">
        <v>125</v>
      </c>
      <c r="B15" s="232">
        <f>'Funding Process Tracking'!R15</f>
        <v>0</v>
      </c>
      <c r="C15" s="235">
        <f>'Funding Process Tracking'!Z15</f>
        <v>0</v>
      </c>
      <c r="D15" s="156">
        <f>'Funding Process Tracking'!V15</f>
        <v>0</v>
      </c>
      <c r="E15"/>
      <c r="F15" s="67">
        <f>'Initial Allocation'!C15</f>
        <v>0</v>
      </c>
      <c r="G15"/>
      <c r="H15" s="191">
        <f>'Initial Allocation'!F15</f>
        <v>0</v>
      </c>
      <c r="W15" s="21"/>
      <c r="X15" s="24"/>
      <c r="Y15" s="24"/>
      <c r="Z15" s="24"/>
    </row>
    <row r="16" spans="1:26" ht="25.5" x14ac:dyDescent="0.2">
      <c r="A16" s="10" t="s">
        <v>4</v>
      </c>
      <c r="B16" s="232">
        <f>'Funding Process Tracking'!R16</f>
        <v>3000</v>
      </c>
      <c r="C16" s="235">
        <f>'Funding Process Tracking'!Z16</f>
        <v>2000</v>
      </c>
      <c r="D16" s="156">
        <f>'Funding Process Tracking'!V16</f>
        <v>0</v>
      </c>
      <c r="E16"/>
      <c r="F16" s="67">
        <f>'Initial Allocation'!C16</f>
        <v>2000</v>
      </c>
      <c r="G16"/>
      <c r="H16" s="191">
        <f>'Initial Allocation'!F16</f>
        <v>2000</v>
      </c>
      <c r="W16" s="21"/>
      <c r="X16" s="24"/>
      <c r="Y16" s="24"/>
      <c r="Z16" s="24"/>
    </row>
    <row r="17" spans="1:26" ht="25.5" x14ac:dyDescent="0.2">
      <c r="A17" s="10" t="s">
        <v>5</v>
      </c>
      <c r="B17" s="232">
        <f>'Funding Process Tracking'!R17</f>
        <v>8450</v>
      </c>
      <c r="C17" s="235">
        <f>'Funding Process Tracking'!Z17</f>
        <v>7400</v>
      </c>
      <c r="D17" s="156">
        <f>'Funding Process Tracking'!V17</f>
        <v>0</v>
      </c>
      <c r="E17"/>
      <c r="F17" s="67">
        <f>'Initial Allocation'!C17</f>
        <v>7400</v>
      </c>
      <c r="G17"/>
      <c r="H17" s="191">
        <f>'Initial Allocation'!F17</f>
        <v>7400</v>
      </c>
      <c r="W17" s="21"/>
      <c r="X17" s="24"/>
      <c r="Y17" s="24"/>
      <c r="Z17" s="24"/>
    </row>
    <row r="18" spans="1:26" ht="14.25" x14ac:dyDescent="0.2">
      <c r="A18" s="10" t="s">
        <v>232</v>
      </c>
      <c r="B18" s="232">
        <f>'Funding Process Tracking'!R18</f>
        <v>455</v>
      </c>
      <c r="C18" s="235">
        <f>'Funding Process Tracking'!Z18</f>
        <v>350</v>
      </c>
      <c r="D18" s="156">
        <f>'Funding Process Tracking'!V18</f>
        <v>0</v>
      </c>
      <c r="E18"/>
      <c r="F18" s="67">
        <f>'Initial Allocation'!C18</f>
        <v>350</v>
      </c>
      <c r="G18"/>
      <c r="H18" s="191">
        <f>'Initial Allocation'!F18</f>
        <v>350</v>
      </c>
      <c r="W18" s="21"/>
      <c r="X18" s="24"/>
      <c r="Y18" s="24"/>
      <c r="Z18" s="24"/>
    </row>
    <row r="19" spans="1:26" ht="14.25" x14ac:dyDescent="0.2">
      <c r="A19" s="10" t="s">
        <v>117</v>
      </c>
      <c r="B19" s="232">
        <f>'Funding Process Tracking'!R19</f>
        <v>754</v>
      </c>
      <c r="C19" s="235">
        <f>'Funding Process Tracking'!Z19</f>
        <v>580</v>
      </c>
      <c r="D19" s="156">
        <f>'Funding Process Tracking'!V19</f>
        <v>0</v>
      </c>
      <c r="E19"/>
      <c r="F19" s="67">
        <f>'Initial Allocation'!C19</f>
        <v>580</v>
      </c>
      <c r="G19"/>
      <c r="H19" s="191">
        <f>'Initial Allocation'!F19</f>
        <v>580</v>
      </c>
      <c r="W19" s="21"/>
      <c r="X19" s="24"/>
      <c r="Y19" s="24"/>
      <c r="Z19" s="24"/>
    </row>
    <row r="20" spans="1:26" ht="14.25" x14ac:dyDescent="0.2">
      <c r="A20" s="10" t="s">
        <v>231</v>
      </c>
      <c r="B20" s="232">
        <f>'Funding Process Tracking'!R20</f>
        <v>0</v>
      </c>
      <c r="C20" s="235">
        <f>'Funding Process Tracking'!Z20</f>
        <v>0</v>
      </c>
      <c r="D20" s="156">
        <f>'Funding Process Tracking'!V20</f>
        <v>0</v>
      </c>
      <c r="E20"/>
      <c r="F20" s="67">
        <f>'Initial Allocation'!C20</f>
        <v>0</v>
      </c>
      <c r="G20"/>
      <c r="H20" s="191">
        <f>'Initial Allocation'!F20</f>
        <v>0</v>
      </c>
      <c r="W20" s="21"/>
      <c r="X20" s="24"/>
      <c r="Y20" s="24"/>
      <c r="Z20" s="24"/>
    </row>
    <row r="21" spans="1:26" ht="14.25" x14ac:dyDescent="0.2">
      <c r="A21" s="10" t="s">
        <v>207</v>
      </c>
      <c r="B21" s="232">
        <f>'Funding Process Tracking'!R21</f>
        <v>0</v>
      </c>
      <c r="C21" s="235">
        <f>'Funding Process Tracking'!Z21</f>
        <v>0</v>
      </c>
      <c r="D21" s="156">
        <f>'Funding Process Tracking'!V21</f>
        <v>0</v>
      </c>
      <c r="E21"/>
      <c r="F21" s="67">
        <f>'Initial Allocation'!C21</f>
        <v>0</v>
      </c>
      <c r="G21"/>
      <c r="H21" s="191">
        <f>'Initial Allocation'!F21</f>
        <v>0</v>
      </c>
      <c r="W21" s="21"/>
      <c r="X21" s="24"/>
      <c r="Y21" s="24"/>
      <c r="Z21" s="24"/>
    </row>
    <row r="22" spans="1:26" ht="25.5" x14ac:dyDescent="0.2">
      <c r="A22" s="10" t="s">
        <v>313</v>
      </c>
      <c r="B22" s="232">
        <f>'Funding Process Tracking'!R22</f>
        <v>0</v>
      </c>
      <c r="C22" s="235">
        <f>'Funding Process Tracking'!Z22</f>
        <v>0</v>
      </c>
      <c r="D22" s="156">
        <f>'Funding Process Tracking'!V22</f>
        <v>0</v>
      </c>
      <c r="E22"/>
      <c r="F22" s="67">
        <f>'Initial Allocation'!C22</f>
        <v>0</v>
      </c>
      <c r="G22"/>
      <c r="H22" s="191">
        <f>'Initial Allocation'!F22</f>
        <v>0</v>
      </c>
      <c r="W22" s="21"/>
      <c r="X22" s="24"/>
      <c r="Y22" s="24"/>
      <c r="Z22" s="24"/>
    </row>
    <row r="23" spans="1:26" ht="27" customHeight="1" x14ac:dyDescent="0.2">
      <c r="A23" s="10" t="s">
        <v>6</v>
      </c>
      <c r="B23" s="232">
        <f>'Funding Process Tracking'!R23</f>
        <v>0</v>
      </c>
      <c r="C23" s="235">
        <f>'Funding Process Tracking'!Z23</f>
        <v>0</v>
      </c>
      <c r="D23" s="156">
        <f>'Funding Process Tracking'!V23</f>
        <v>0</v>
      </c>
      <c r="E23"/>
      <c r="F23" s="67">
        <f>'Initial Allocation'!C23</f>
        <v>0</v>
      </c>
      <c r="G23"/>
      <c r="H23" s="191">
        <f>'Initial Allocation'!F23</f>
        <v>0</v>
      </c>
      <c r="W23" s="21"/>
      <c r="X23" s="24"/>
      <c r="Y23" s="24"/>
      <c r="Z23" s="24"/>
    </row>
    <row r="24" spans="1:26" ht="14.25" x14ac:dyDescent="0.2">
      <c r="A24" s="11" t="s">
        <v>7</v>
      </c>
      <c r="B24" s="232">
        <f>'Funding Process Tracking'!R24</f>
        <v>5000</v>
      </c>
      <c r="C24" s="235">
        <f>'Funding Process Tracking'!Z24</f>
        <v>4500</v>
      </c>
      <c r="D24" s="156">
        <f>'Funding Process Tracking'!V24</f>
        <v>0</v>
      </c>
      <c r="E24"/>
      <c r="F24" s="67">
        <f>'Initial Allocation'!C24</f>
        <v>4500</v>
      </c>
      <c r="G24"/>
      <c r="H24" s="191">
        <f>'Initial Allocation'!F24</f>
        <v>4500</v>
      </c>
      <c r="W24" s="21"/>
      <c r="X24" s="24"/>
      <c r="Y24" s="24"/>
      <c r="Z24" s="24"/>
    </row>
    <row r="25" spans="1:26" ht="25.5" x14ac:dyDescent="0.2">
      <c r="A25" s="11" t="s">
        <v>8</v>
      </c>
      <c r="B25" s="232">
        <f>'Funding Process Tracking'!R25</f>
        <v>13000</v>
      </c>
      <c r="C25" s="235">
        <f>'Funding Process Tracking'!Z25</f>
        <v>10000</v>
      </c>
      <c r="D25" s="156">
        <f>'Funding Process Tracking'!V25</f>
        <v>0</v>
      </c>
      <c r="E25"/>
      <c r="F25" s="67">
        <f>'Initial Allocation'!C25</f>
        <v>10000</v>
      </c>
      <c r="G25"/>
      <c r="H25" s="191">
        <f>'Initial Allocation'!F25</f>
        <v>10000</v>
      </c>
      <c r="W25" s="21"/>
      <c r="X25" s="24"/>
      <c r="Y25" s="24"/>
      <c r="Z25" s="24"/>
    </row>
    <row r="26" spans="1:26" ht="14.25" x14ac:dyDescent="0.2">
      <c r="A26" s="10" t="s">
        <v>381</v>
      </c>
      <c r="B26" s="232">
        <f>'Funding Process Tracking'!R26</f>
        <v>650</v>
      </c>
      <c r="C26" s="235">
        <f>'Funding Process Tracking'!Z26</f>
        <v>650</v>
      </c>
      <c r="D26" s="156">
        <f>'Funding Process Tracking'!V26</f>
        <v>0</v>
      </c>
      <c r="E26"/>
      <c r="F26" s="67">
        <f>'Initial Allocation'!C26</f>
        <v>650</v>
      </c>
      <c r="G26"/>
      <c r="H26" s="191">
        <f>'Initial Allocation'!F26</f>
        <v>650</v>
      </c>
      <c r="W26" s="21"/>
      <c r="X26" s="24"/>
      <c r="Y26" s="24"/>
      <c r="Z26" s="24"/>
    </row>
    <row r="27" spans="1:26" ht="25.5" x14ac:dyDescent="0.2">
      <c r="A27" s="11" t="s">
        <v>133</v>
      </c>
      <c r="B27" s="232">
        <f>'Funding Process Tracking'!R27</f>
        <v>0</v>
      </c>
      <c r="C27" s="235">
        <f>'Funding Process Tracking'!Z27</f>
        <v>0</v>
      </c>
      <c r="D27" s="156">
        <f>'Funding Process Tracking'!V27</f>
        <v>0</v>
      </c>
      <c r="E27"/>
      <c r="F27" s="67">
        <f>'Initial Allocation'!C27</f>
        <v>0</v>
      </c>
      <c r="G27"/>
      <c r="H27" s="191">
        <f>'Initial Allocation'!F27</f>
        <v>0</v>
      </c>
      <c r="W27" s="21"/>
      <c r="X27" s="24"/>
      <c r="Y27" s="24"/>
      <c r="Z27" s="24"/>
    </row>
    <row r="28" spans="1:26" ht="14.25" x14ac:dyDescent="0.2">
      <c r="A28" s="10" t="s">
        <v>386</v>
      </c>
      <c r="B28" s="232">
        <f>'Funding Process Tracking'!R28</f>
        <v>500</v>
      </c>
      <c r="C28" s="235">
        <f>'Funding Process Tracking'!Z28</f>
        <v>500</v>
      </c>
      <c r="D28" s="156">
        <f>'Funding Process Tracking'!V28</f>
        <v>0</v>
      </c>
      <c r="E28"/>
      <c r="F28" s="67">
        <f>'Initial Allocation'!C28</f>
        <v>500</v>
      </c>
      <c r="G28"/>
      <c r="H28" s="191">
        <f>'Initial Allocation'!F28</f>
        <v>500</v>
      </c>
      <c r="W28" s="21"/>
      <c r="X28" s="24"/>
      <c r="Y28" s="24"/>
      <c r="Z28" s="24"/>
    </row>
    <row r="29" spans="1:26" ht="14.25" x14ac:dyDescent="0.2">
      <c r="A29" s="10" t="s">
        <v>93</v>
      </c>
      <c r="B29" s="232">
        <f>'Funding Process Tracking'!R29</f>
        <v>0</v>
      </c>
      <c r="C29" s="235">
        <f>'Funding Process Tracking'!Z29</f>
        <v>0</v>
      </c>
      <c r="D29" s="156">
        <f>'Funding Process Tracking'!V29</f>
        <v>0</v>
      </c>
      <c r="E29"/>
      <c r="F29" s="67">
        <f>'Initial Allocation'!C29</f>
        <v>0</v>
      </c>
      <c r="G29"/>
      <c r="H29" s="191">
        <f>'Initial Allocation'!F29</f>
        <v>0</v>
      </c>
      <c r="W29" s="21"/>
      <c r="X29" s="24"/>
      <c r="Y29" s="24"/>
      <c r="Z29" s="24"/>
    </row>
    <row r="30" spans="1:26" ht="14.25" x14ac:dyDescent="0.2">
      <c r="A30" s="11" t="s">
        <v>9</v>
      </c>
      <c r="B30" s="232">
        <f>'Funding Process Tracking'!R30</f>
        <v>850</v>
      </c>
      <c r="C30" s="235">
        <f>'Funding Process Tracking'!Z30</f>
        <v>500</v>
      </c>
      <c r="D30" s="156">
        <f>'Funding Process Tracking'!V30</f>
        <v>0</v>
      </c>
      <c r="E30"/>
      <c r="F30" s="67">
        <f>'Initial Allocation'!C30</f>
        <v>500</v>
      </c>
      <c r="G30"/>
      <c r="H30" s="191">
        <f>'Initial Allocation'!F30</f>
        <v>500</v>
      </c>
      <c r="W30" s="21"/>
      <c r="X30" s="24"/>
      <c r="Y30" s="24"/>
      <c r="Z30" s="24"/>
    </row>
    <row r="31" spans="1:26" ht="25.5" x14ac:dyDescent="0.2">
      <c r="A31" s="11" t="s">
        <v>10</v>
      </c>
      <c r="B31" s="232">
        <f>'Funding Process Tracking'!R31</f>
        <v>0</v>
      </c>
      <c r="C31" s="235">
        <f>'Funding Process Tracking'!Z31</f>
        <v>0</v>
      </c>
      <c r="D31" s="156">
        <f>'Funding Process Tracking'!V31</f>
        <v>0</v>
      </c>
      <c r="E31"/>
      <c r="F31" s="67">
        <f>'Initial Allocation'!C31</f>
        <v>0</v>
      </c>
      <c r="G31"/>
      <c r="H31" s="191">
        <f>'Initial Allocation'!F31</f>
        <v>0</v>
      </c>
      <c r="W31" s="21"/>
      <c r="X31" s="24"/>
      <c r="Y31" s="24"/>
      <c r="Z31" s="24"/>
    </row>
    <row r="32" spans="1:26" ht="14.25" x14ac:dyDescent="0.2">
      <c r="A32" s="11" t="s">
        <v>126</v>
      </c>
      <c r="B32" s="232">
        <f>'Funding Process Tracking'!R32</f>
        <v>0</v>
      </c>
      <c r="C32" s="235">
        <f>'Funding Process Tracking'!Z32</f>
        <v>0</v>
      </c>
      <c r="D32" s="156">
        <f>'Funding Process Tracking'!V32</f>
        <v>0</v>
      </c>
      <c r="E32"/>
      <c r="F32" s="67">
        <f>'Initial Allocation'!C32</f>
        <v>0</v>
      </c>
      <c r="G32"/>
      <c r="H32" s="191">
        <f>'Initial Allocation'!F32</f>
        <v>0</v>
      </c>
      <c r="W32" s="21"/>
      <c r="X32" s="24"/>
      <c r="Y32" s="24"/>
      <c r="Z32" s="24"/>
    </row>
    <row r="33" spans="1:26" ht="25.5" x14ac:dyDescent="0.2">
      <c r="A33" s="11" t="s">
        <v>110</v>
      </c>
      <c r="B33" s="232">
        <f>'Funding Process Tracking'!R33</f>
        <v>2600</v>
      </c>
      <c r="C33" s="235">
        <f>'Funding Process Tracking'!Z33</f>
        <v>2000</v>
      </c>
      <c r="D33" s="156">
        <f>'Funding Process Tracking'!V33</f>
        <v>0</v>
      </c>
      <c r="E33"/>
      <c r="F33" s="67">
        <f>'Initial Allocation'!C33</f>
        <v>2000</v>
      </c>
      <c r="G33"/>
      <c r="H33" s="191">
        <f>'Initial Allocation'!F33</f>
        <v>2000</v>
      </c>
      <c r="W33" s="21"/>
      <c r="X33" s="24"/>
      <c r="Y33" s="24"/>
      <c r="Z33" s="24"/>
    </row>
    <row r="34" spans="1:26" ht="25.5" x14ac:dyDescent="0.2">
      <c r="A34" s="11" t="s">
        <v>11</v>
      </c>
      <c r="B34" s="232">
        <f>'Funding Process Tracking'!R34</f>
        <v>0</v>
      </c>
      <c r="C34" s="235">
        <f>'Funding Process Tracking'!Z34</f>
        <v>0</v>
      </c>
      <c r="D34" s="156">
        <f>'Funding Process Tracking'!V34</f>
        <v>0</v>
      </c>
      <c r="E34"/>
      <c r="F34" s="67">
        <f>'Initial Allocation'!C34</f>
        <v>0</v>
      </c>
      <c r="G34"/>
      <c r="H34" s="191">
        <f>'Initial Allocation'!F34</f>
        <v>0</v>
      </c>
      <c r="W34" s="21"/>
      <c r="X34" s="24"/>
      <c r="Y34" s="24"/>
      <c r="Z34" s="24"/>
    </row>
    <row r="35" spans="1:26" ht="25.5" x14ac:dyDescent="0.2">
      <c r="A35" s="11" t="s">
        <v>113</v>
      </c>
      <c r="B35" s="232">
        <f>'Funding Process Tracking'!R35</f>
        <v>7990</v>
      </c>
      <c r="C35" s="235">
        <f>'Funding Process Tracking'!Z35</f>
        <v>3500</v>
      </c>
      <c r="D35" s="156">
        <f>'Funding Process Tracking'!V35</f>
        <v>0</v>
      </c>
      <c r="E35"/>
      <c r="F35" s="67">
        <f>'Initial Allocation'!C35</f>
        <v>3500</v>
      </c>
      <c r="G35"/>
      <c r="H35" s="191">
        <f>'Initial Allocation'!F35</f>
        <v>3500</v>
      </c>
      <c r="W35" s="21"/>
      <c r="X35" s="24"/>
      <c r="Y35" s="24"/>
      <c r="Z35" s="24"/>
    </row>
    <row r="36" spans="1:26" ht="25.5" x14ac:dyDescent="0.2">
      <c r="A36" s="10" t="s">
        <v>225</v>
      </c>
      <c r="B36" s="232">
        <f>'Funding Process Tracking'!R36</f>
        <v>1098</v>
      </c>
      <c r="C36" s="235">
        <f>'Funding Process Tracking'!Z36</f>
        <v>660</v>
      </c>
      <c r="D36" s="156">
        <f>'Funding Process Tracking'!V36</f>
        <v>0</v>
      </c>
      <c r="E36"/>
      <c r="F36" s="67">
        <f>'Initial Allocation'!C36</f>
        <v>660</v>
      </c>
      <c r="G36"/>
      <c r="H36" s="191">
        <f>'Initial Allocation'!F36</f>
        <v>660</v>
      </c>
      <c r="W36" s="21"/>
      <c r="X36" s="24"/>
      <c r="Y36" s="24"/>
      <c r="Z36" s="24"/>
    </row>
    <row r="37" spans="1:26" ht="14.25" x14ac:dyDescent="0.2">
      <c r="A37" s="11" t="s">
        <v>12</v>
      </c>
      <c r="B37" s="232">
        <f>'Funding Process Tracking'!R37</f>
        <v>13650</v>
      </c>
      <c r="C37" s="235">
        <f>'Funding Process Tracking'!Z37</f>
        <v>6300</v>
      </c>
      <c r="D37" s="156">
        <f>'Funding Process Tracking'!V37</f>
        <v>0.4</v>
      </c>
      <c r="E37"/>
      <c r="F37" s="67">
        <f>'Initial Allocation'!C37</f>
        <v>6300</v>
      </c>
      <c r="G37"/>
      <c r="H37" s="191">
        <f>'Initial Allocation'!F37</f>
        <v>6300</v>
      </c>
      <c r="W37" s="21"/>
      <c r="X37" s="24"/>
      <c r="Y37" s="24"/>
      <c r="Z37" s="24"/>
    </row>
    <row r="38" spans="1:26" ht="14.25" x14ac:dyDescent="0.2">
      <c r="A38" s="11" t="s">
        <v>162</v>
      </c>
      <c r="B38" s="232">
        <f>'Funding Process Tracking'!R38</f>
        <v>0</v>
      </c>
      <c r="C38" s="235">
        <f>'Funding Process Tracking'!Z38</f>
        <v>0</v>
      </c>
      <c r="D38" s="156">
        <f>'Funding Process Tracking'!V38</f>
        <v>0</v>
      </c>
      <c r="E38"/>
      <c r="F38" s="67">
        <f>'Initial Allocation'!C38</f>
        <v>0</v>
      </c>
      <c r="G38"/>
      <c r="H38" s="191">
        <f>'Initial Allocation'!F38</f>
        <v>0</v>
      </c>
      <c r="W38" s="21"/>
      <c r="X38" s="24"/>
      <c r="Y38" s="24"/>
      <c r="Z38" s="24"/>
    </row>
    <row r="39" spans="1:26" ht="14.25" x14ac:dyDescent="0.2">
      <c r="A39" s="11" t="s">
        <v>319</v>
      </c>
      <c r="B39" s="232">
        <f>'Funding Process Tracking'!R39</f>
        <v>0</v>
      </c>
      <c r="C39" s="235">
        <f>'Funding Process Tracking'!Z39</f>
        <v>0</v>
      </c>
      <c r="D39" s="156">
        <f>'Funding Process Tracking'!V39</f>
        <v>0</v>
      </c>
      <c r="E39"/>
      <c r="F39" s="67">
        <f>'Initial Allocation'!C39</f>
        <v>0</v>
      </c>
      <c r="G39"/>
      <c r="H39" s="191">
        <f>'Initial Allocation'!F39</f>
        <v>0</v>
      </c>
      <c r="W39" s="21"/>
      <c r="X39" s="24"/>
      <c r="Y39" s="24"/>
      <c r="Z39" s="24"/>
    </row>
    <row r="40" spans="1:26" ht="14.25" x14ac:dyDescent="0.2">
      <c r="A40" s="11" t="s">
        <v>134</v>
      </c>
      <c r="B40" s="232">
        <f>'Funding Process Tracking'!R40</f>
        <v>2080</v>
      </c>
      <c r="C40" s="235">
        <f>'Funding Process Tracking'!Z40</f>
        <v>2080</v>
      </c>
      <c r="D40" s="156">
        <f>'Funding Process Tracking'!V40</f>
        <v>0</v>
      </c>
      <c r="E40"/>
      <c r="F40" s="67">
        <f>'Initial Allocation'!C40</f>
        <v>2080</v>
      </c>
      <c r="G40"/>
      <c r="H40" s="191">
        <f>'Initial Allocation'!F40</f>
        <v>2080</v>
      </c>
      <c r="W40" s="21"/>
      <c r="X40" s="24"/>
      <c r="Y40" s="24"/>
      <c r="Z40" s="24"/>
    </row>
    <row r="41" spans="1:26" ht="14.25" x14ac:dyDescent="0.2">
      <c r="A41" s="10" t="s">
        <v>395</v>
      </c>
      <c r="B41" s="232">
        <f>'Funding Process Tracking'!R41</f>
        <v>450</v>
      </c>
      <c r="C41" s="235">
        <f>'Funding Process Tracking'!Z41</f>
        <v>450</v>
      </c>
      <c r="D41" s="156" t="str">
        <f>'Funding Process Tracking'!V41</f>
        <v>NEW</v>
      </c>
      <c r="E41"/>
      <c r="F41" s="67">
        <f>'Initial Allocation'!C41</f>
        <v>450</v>
      </c>
      <c r="G41"/>
      <c r="H41" s="191">
        <f>'Initial Allocation'!F41</f>
        <v>450</v>
      </c>
      <c r="W41" s="21"/>
      <c r="X41" s="24"/>
      <c r="Y41" s="24"/>
      <c r="Z41" s="24"/>
    </row>
    <row r="42" spans="1:26" ht="14.25" x14ac:dyDescent="0.2">
      <c r="A42" s="10" t="s">
        <v>300</v>
      </c>
      <c r="B42" s="232">
        <f>'Funding Process Tracking'!R42</f>
        <v>0</v>
      </c>
      <c r="C42" s="235">
        <f>'Funding Process Tracking'!Z42</f>
        <v>0</v>
      </c>
      <c r="D42" s="156">
        <f>'Funding Process Tracking'!V42</f>
        <v>0</v>
      </c>
      <c r="E42"/>
      <c r="F42" s="67">
        <f>'Initial Allocation'!C42</f>
        <v>0</v>
      </c>
      <c r="G42"/>
      <c r="H42" s="191">
        <f>'Initial Allocation'!F42</f>
        <v>0</v>
      </c>
      <c r="W42" s="21"/>
      <c r="X42" s="24"/>
      <c r="Y42" s="24"/>
      <c r="Z42" s="24"/>
    </row>
    <row r="43" spans="1:26" ht="25.5" x14ac:dyDescent="0.2">
      <c r="A43" s="11" t="s">
        <v>196</v>
      </c>
      <c r="B43" s="232">
        <f>'Funding Process Tracking'!R43</f>
        <v>0</v>
      </c>
      <c r="C43" s="235">
        <f>'Funding Process Tracking'!Z43</f>
        <v>0</v>
      </c>
      <c r="D43" s="156">
        <f>'Funding Process Tracking'!V43</f>
        <v>0</v>
      </c>
      <c r="E43"/>
      <c r="F43" s="67">
        <f>'Initial Allocation'!C43</f>
        <v>0</v>
      </c>
      <c r="G43"/>
      <c r="H43" s="191">
        <f>'Initial Allocation'!F43</f>
        <v>0</v>
      </c>
      <c r="W43" s="21"/>
      <c r="X43" s="24"/>
      <c r="Y43" s="24"/>
      <c r="Z43" s="24"/>
    </row>
    <row r="44" spans="1:26" ht="19.5" customHeight="1" x14ac:dyDescent="0.2">
      <c r="A44" s="10" t="s">
        <v>124</v>
      </c>
      <c r="B44" s="232">
        <f>'Funding Process Tracking'!R44</f>
        <v>7500</v>
      </c>
      <c r="C44" s="235">
        <f>'Funding Process Tracking'!Z44</f>
        <v>2700</v>
      </c>
      <c r="D44" s="156">
        <f>'Funding Process Tracking'!V44</f>
        <v>0</v>
      </c>
      <c r="E44"/>
      <c r="F44" s="67">
        <f>'Initial Allocation'!C44</f>
        <v>2700</v>
      </c>
      <c r="G44"/>
      <c r="H44" s="191">
        <f>'Initial Allocation'!F44</f>
        <v>2700</v>
      </c>
      <c r="W44" s="21"/>
      <c r="X44" s="24"/>
      <c r="Y44" s="24"/>
      <c r="Z44" s="24"/>
    </row>
    <row r="45" spans="1:26" ht="14.25" x14ac:dyDescent="0.2">
      <c r="A45" s="10" t="s">
        <v>326</v>
      </c>
      <c r="B45" s="232">
        <f>'Funding Process Tracking'!R45</f>
        <v>0</v>
      </c>
      <c r="C45" s="235">
        <f>'Funding Process Tracking'!Z45</f>
        <v>0</v>
      </c>
      <c r="D45" s="156">
        <f>'Funding Process Tracking'!V45</f>
        <v>0</v>
      </c>
      <c r="E45"/>
      <c r="F45" s="67">
        <f>'Initial Allocation'!C45</f>
        <v>0</v>
      </c>
      <c r="G45"/>
      <c r="H45" s="191">
        <f>'Initial Allocation'!F45</f>
        <v>0</v>
      </c>
      <c r="W45" s="21"/>
      <c r="X45" s="24"/>
      <c r="Y45" s="24"/>
      <c r="Z45" s="24"/>
    </row>
    <row r="46" spans="1:26" ht="14.25" x14ac:dyDescent="0.2">
      <c r="A46" s="11" t="s">
        <v>13</v>
      </c>
      <c r="B46" s="232">
        <f>'Funding Process Tracking'!R46</f>
        <v>4600</v>
      </c>
      <c r="C46" s="235">
        <f>'Funding Process Tracking'!Z46</f>
        <v>4200</v>
      </c>
      <c r="D46" s="156">
        <f>'Funding Process Tracking'!V46</f>
        <v>0</v>
      </c>
      <c r="E46"/>
      <c r="F46" s="67">
        <f>'Initial Allocation'!C46</f>
        <v>4200</v>
      </c>
      <c r="G46"/>
      <c r="H46" s="191">
        <f>'Initial Allocation'!F46</f>
        <v>4200</v>
      </c>
      <c r="W46" s="21"/>
      <c r="X46" s="24"/>
      <c r="Y46" s="24"/>
      <c r="Z46" s="24"/>
    </row>
    <row r="47" spans="1:26" ht="14.25" x14ac:dyDescent="0.2">
      <c r="A47" s="10" t="s">
        <v>398</v>
      </c>
      <c r="B47" s="232">
        <f>'Funding Process Tracking'!R47</f>
        <v>1000</v>
      </c>
      <c r="C47" s="235">
        <f>'Funding Process Tracking'!Z47</f>
        <v>0</v>
      </c>
      <c r="D47" s="156" t="str">
        <f>'Funding Process Tracking'!V47</f>
        <v>NEW</v>
      </c>
      <c r="E47"/>
      <c r="F47" s="67">
        <f>'Initial Allocation'!C47</f>
        <v>0</v>
      </c>
      <c r="G47"/>
      <c r="H47" s="191">
        <f>'Initial Allocation'!F47</f>
        <v>0</v>
      </c>
      <c r="W47" s="21"/>
      <c r="X47" s="24"/>
      <c r="Y47" s="24"/>
      <c r="Z47" s="24"/>
    </row>
    <row r="48" spans="1:26" ht="14.25" x14ac:dyDescent="0.2">
      <c r="A48" s="11" t="s">
        <v>14</v>
      </c>
      <c r="B48" s="232">
        <f>'Funding Process Tracking'!R48</f>
        <v>12000</v>
      </c>
      <c r="C48" s="235">
        <f>'Funding Process Tracking'!Z48</f>
        <v>6300</v>
      </c>
      <c r="D48" s="156">
        <f>'Funding Process Tracking'!V48</f>
        <v>0</v>
      </c>
      <c r="E48"/>
      <c r="F48" s="67">
        <f>'Initial Allocation'!C48</f>
        <v>6300</v>
      </c>
      <c r="G48"/>
      <c r="H48" s="191">
        <f>'Initial Allocation'!F48</f>
        <v>6300</v>
      </c>
      <c r="W48" s="21"/>
      <c r="X48" s="24"/>
      <c r="Y48" s="24"/>
      <c r="Z48" s="24"/>
    </row>
    <row r="49" spans="1:26" ht="14.25" x14ac:dyDescent="0.2">
      <c r="A49" s="11" t="s">
        <v>358</v>
      </c>
      <c r="B49" s="232">
        <f>'Funding Process Tracking'!R49</f>
        <v>8000</v>
      </c>
      <c r="C49" s="235">
        <f>'Funding Process Tracking'!Z49</f>
        <v>650</v>
      </c>
      <c r="D49" s="156">
        <f>'Funding Process Tracking'!V49</f>
        <v>0</v>
      </c>
      <c r="E49"/>
      <c r="F49" s="67">
        <f>'Initial Allocation'!C49</f>
        <v>650</v>
      </c>
      <c r="G49"/>
      <c r="H49" s="191">
        <f>'Initial Allocation'!F49</f>
        <v>650</v>
      </c>
      <c r="W49" s="21"/>
      <c r="X49" s="24"/>
      <c r="Y49" s="24"/>
      <c r="Z49" s="24"/>
    </row>
    <row r="50" spans="1:26" ht="14.25" x14ac:dyDescent="0.2">
      <c r="A50" s="11" t="s">
        <v>210</v>
      </c>
      <c r="B50" s="232">
        <f>'Funding Process Tracking'!R50</f>
        <v>0</v>
      </c>
      <c r="C50" s="235">
        <f>'Funding Process Tracking'!Z50</f>
        <v>0</v>
      </c>
      <c r="D50" s="156">
        <f>'Funding Process Tracking'!V50</f>
        <v>0</v>
      </c>
      <c r="E50"/>
      <c r="F50" s="67">
        <f>'Initial Allocation'!C50</f>
        <v>0</v>
      </c>
      <c r="G50"/>
      <c r="H50" s="191">
        <f>'Initial Allocation'!F50</f>
        <v>0</v>
      </c>
      <c r="W50" s="21"/>
      <c r="X50" s="24"/>
      <c r="Y50" s="24"/>
      <c r="Z50" s="24"/>
    </row>
    <row r="51" spans="1:26" ht="14.25" x14ac:dyDescent="0.2">
      <c r="A51" s="11" t="s">
        <v>15</v>
      </c>
      <c r="B51" s="232">
        <f>'Funding Process Tracking'!R51</f>
        <v>14500</v>
      </c>
      <c r="C51" s="235">
        <f>'Funding Process Tracking'!Z51</f>
        <v>14000</v>
      </c>
      <c r="D51" s="156">
        <f>'Funding Process Tracking'!V51</f>
        <v>0</v>
      </c>
      <c r="E51"/>
      <c r="F51" s="67">
        <f>'Initial Allocation'!C51</f>
        <v>14000</v>
      </c>
      <c r="G51"/>
      <c r="H51" s="191">
        <f>'Initial Allocation'!F51</f>
        <v>14000</v>
      </c>
      <c r="W51" s="21"/>
      <c r="X51" s="24"/>
      <c r="Y51" s="24"/>
      <c r="Z51" s="24"/>
    </row>
    <row r="52" spans="1:26" ht="14.25" x14ac:dyDescent="0.2">
      <c r="A52" s="11" t="s">
        <v>118</v>
      </c>
      <c r="B52" s="232">
        <f>'Funding Process Tracking'!R52</f>
        <v>0</v>
      </c>
      <c r="C52" s="235">
        <f>'Funding Process Tracking'!Z52</f>
        <v>0</v>
      </c>
      <c r="D52" s="156">
        <f>'Funding Process Tracking'!V52</f>
        <v>0</v>
      </c>
      <c r="E52"/>
      <c r="F52" s="67">
        <f>'Initial Allocation'!C52</f>
        <v>0</v>
      </c>
      <c r="G52"/>
      <c r="H52" s="191">
        <f>'Initial Allocation'!F52</f>
        <v>0</v>
      </c>
      <c r="W52" s="21"/>
      <c r="X52" s="24"/>
      <c r="Y52" s="24"/>
      <c r="Z52" s="24"/>
    </row>
    <row r="53" spans="1:26" ht="14.25" x14ac:dyDescent="0.2">
      <c r="A53" s="11" t="s">
        <v>171</v>
      </c>
      <c r="B53" s="232">
        <f>'Funding Process Tracking'!R53</f>
        <v>0</v>
      </c>
      <c r="C53" s="235">
        <f>'Funding Process Tracking'!Z53</f>
        <v>0</v>
      </c>
      <c r="D53" s="156">
        <f>'Funding Process Tracking'!V53</f>
        <v>0</v>
      </c>
      <c r="E53"/>
      <c r="F53" s="67">
        <f>'Initial Allocation'!C53</f>
        <v>0</v>
      </c>
      <c r="G53"/>
      <c r="H53" s="191">
        <f>'Initial Allocation'!F53</f>
        <v>0</v>
      </c>
      <c r="W53" s="21"/>
      <c r="X53" s="24"/>
      <c r="Y53" s="24"/>
      <c r="Z53" s="24"/>
    </row>
    <row r="54" spans="1:26" ht="14.25" x14ac:dyDescent="0.2">
      <c r="A54" s="11" t="s">
        <v>127</v>
      </c>
      <c r="B54" s="232">
        <f>'Funding Process Tracking'!R54</f>
        <v>0</v>
      </c>
      <c r="C54" s="235">
        <f>'Funding Process Tracking'!Z54</f>
        <v>0</v>
      </c>
      <c r="D54" s="156">
        <f>'Funding Process Tracking'!V54</f>
        <v>0</v>
      </c>
      <c r="E54"/>
      <c r="F54" s="67">
        <f>'Initial Allocation'!C54</f>
        <v>0</v>
      </c>
      <c r="G54"/>
      <c r="H54" s="191">
        <f>'Initial Allocation'!F54</f>
        <v>0</v>
      </c>
      <c r="W54" s="21"/>
      <c r="X54" s="24"/>
      <c r="Y54" s="24"/>
      <c r="Z54" s="24"/>
    </row>
    <row r="55" spans="1:26" ht="14.25" x14ac:dyDescent="0.2">
      <c r="A55" s="11" t="s">
        <v>16</v>
      </c>
      <c r="B55" s="232">
        <f>'Funding Process Tracking'!R55</f>
        <v>450</v>
      </c>
      <c r="C55" s="235">
        <f>'Funding Process Tracking'!Z55</f>
        <v>300</v>
      </c>
      <c r="D55" s="156">
        <f>'Funding Process Tracking'!V55</f>
        <v>0</v>
      </c>
      <c r="E55"/>
      <c r="F55" s="67">
        <f>'Initial Allocation'!C55</f>
        <v>300</v>
      </c>
      <c r="G55"/>
      <c r="H55" s="191">
        <f>'Initial Allocation'!F55</f>
        <v>300</v>
      </c>
      <c r="W55" s="21"/>
      <c r="X55" s="24"/>
      <c r="Y55" s="24"/>
      <c r="Z55" s="24"/>
    </row>
    <row r="56" spans="1:26" ht="14.25" x14ac:dyDescent="0.2">
      <c r="A56" s="11" t="s">
        <v>17</v>
      </c>
      <c r="B56" s="232">
        <f>'Funding Process Tracking'!R56</f>
        <v>0</v>
      </c>
      <c r="C56" s="235">
        <f>'Funding Process Tracking'!Z56</f>
        <v>0</v>
      </c>
      <c r="D56" s="156">
        <f>'Funding Process Tracking'!V56</f>
        <v>0</v>
      </c>
      <c r="E56"/>
      <c r="F56" s="67">
        <f>'Initial Allocation'!C56</f>
        <v>0</v>
      </c>
      <c r="G56"/>
      <c r="H56" s="191">
        <f>'Initial Allocation'!F56</f>
        <v>0</v>
      </c>
      <c r="W56" s="21"/>
      <c r="X56" s="24"/>
      <c r="Y56" s="24"/>
      <c r="Z56" s="24"/>
    </row>
    <row r="57" spans="1:26" ht="14.25" x14ac:dyDescent="0.2">
      <c r="A57" s="10" t="s">
        <v>271</v>
      </c>
      <c r="B57" s="232">
        <f>'Funding Process Tracking'!R57</f>
        <v>0</v>
      </c>
      <c r="C57" s="235">
        <f>'Funding Process Tracking'!Z57</f>
        <v>0</v>
      </c>
      <c r="D57" s="156">
        <f>'Funding Process Tracking'!V57</f>
        <v>0</v>
      </c>
      <c r="E57"/>
      <c r="F57" s="67">
        <f>'Initial Allocation'!C57</f>
        <v>0</v>
      </c>
      <c r="G57"/>
      <c r="H57" s="191">
        <f>'Initial Allocation'!F57</f>
        <v>0</v>
      </c>
      <c r="W57" s="21"/>
      <c r="X57" s="24"/>
      <c r="Y57" s="24"/>
      <c r="Z57" s="24"/>
    </row>
    <row r="58" spans="1:26" ht="14.25" x14ac:dyDescent="0.2">
      <c r="A58" s="11" t="s">
        <v>107</v>
      </c>
      <c r="B58" s="232">
        <f>'Funding Process Tracking'!R58</f>
        <v>14280</v>
      </c>
      <c r="C58" s="235">
        <f>'Funding Process Tracking'!Z58</f>
        <v>12750</v>
      </c>
      <c r="D58" s="156">
        <f>'Funding Process Tracking'!V58</f>
        <v>0</v>
      </c>
      <c r="E58"/>
      <c r="F58" s="67">
        <f>'Initial Allocation'!C58</f>
        <v>12750</v>
      </c>
      <c r="G58"/>
      <c r="H58" s="191">
        <f>'Initial Allocation'!F58</f>
        <v>12750</v>
      </c>
      <c r="W58" s="21"/>
      <c r="X58" s="24"/>
      <c r="Y58" s="24"/>
      <c r="Z58" s="24"/>
    </row>
    <row r="59" spans="1:26" ht="35.25" x14ac:dyDescent="0.2">
      <c r="A59" s="10" t="s">
        <v>241</v>
      </c>
      <c r="B59" s="232">
        <f>'Funding Process Tracking'!R59</f>
        <v>500</v>
      </c>
      <c r="C59" s="235">
        <f>'Funding Process Tracking'!Z59</f>
        <v>260</v>
      </c>
      <c r="D59" s="156">
        <f>'Funding Process Tracking'!V59</f>
        <v>0</v>
      </c>
      <c r="E59"/>
      <c r="F59" s="67">
        <f>'Initial Allocation'!C59</f>
        <v>260</v>
      </c>
      <c r="G59"/>
      <c r="H59" s="191">
        <f>'Initial Allocation'!F59</f>
        <v>260</v>
      </c>
      <c r="W59" s="21"/>
      <c r="X59" s="24"/>
      <c r="Y59" s="24"/>
      <c r="Z59" s="24"/>
    </row>
    <row r="60" spans="1:26" ht="25.5" x14ac:dyDescent="0.2">
      <c r="A60" s="11" t="s">
        <v>143</v>
      </c>
      <c r="B60" s="232">
        <f>'Funding Process Tracking'!R60</f>
        <v>1950</v>
      </c>
      <c r="C60" s="235">
        <f>'Funding Process Tracking'!Z60</f>
        <v>1750</v>
      </c>
      <c r="D60" s="156">
        <f>'Funding Process Tracking'!V60</f>
        <v>0</v>
      </c>
      <c r="E60"/>
      <c r="F60" s="67">
        <f>'Initial Allocation'!C60</f>
        <v>1750</v>
      </c>
      <c r="G60"/>
      <c r="H60" s="191">
        <f>'Initial Allocation'!F60</f>
        <v>1750</v>
      </c>
      <c r="W60" s="21"/>
      <c r="X60" s="24"/>
      <c r="Y60" s="24"/>
      <c r="Z60" s="24"/>
    </row>
    <row r="61" spans="1:26" ht="14.25" x14ac:dyDescent="0.2">
      <c r="A61" s="10" t="s">
        <v>195</v>
      </c>
      <c r="B61" s="232">
        <f>'Funding Process Tracking'!R61</f>
        <v>0</v>
      </c>
      <c r="C61" s="235">
        <f>'Funding Process Tracking'!Z61</f>
        <v>0</v>
      </c>
      <c r="D61" s="156">
        <f>'Funding Process Tracking'!V61</f>
        <v>0</v>
      </c>
      <c r="E61"/>
      <c r="F61" s="67">
        <f>'Initial Allocation'!C61</f>
        <v>0</v>
      </c>
      <c r="G61"/>
      <c r="H61" s="191">
        <f>'Initial Allocation'!F61</f>
        <v>0</v>
      </c>
      <c r="I61" s="8"/>
      <c r="W61" s="21"/>
      <c r="X61" s="24"/>
      <c r="Y61" s="24"/>
      <c r="Z61" s="24"/>
    </row>
    <row r="62" spans="1:26" ht="14.25" x14ac:dyDescent="0.2">
      <c r="A62" s="10" t="s">
        <v>222</v>
      </c>
      <c r="B62" s="232">
        <f>'Funding Process Tracking'!R62</f>
        <v>0</v>
      </c>
      <c r="C62" s="235">
        <f>'Funding Process Tracking'!Z62</f>
        <v>0</v>
      </c>
      <c r="D62" s="156">
        <f>'Funding Process Tracking'!V62</f>
        <v>0</v>
      </c>
      <c r="E62"/>
      <c r="F62" s="67">
        <f>'Initial Allocation'!C62</f>
        <v>0</v>
      </c>
      <c r="G62"/>
      <c r="H62" s="191">
        <f>'Initial Allocation'!F62</f>
        <v>0</v>
      </c>
      <c r="W62" s="21"/>
      <c r="X62" s="24"/>
      <c r="Y62" s="24"/>
      <c r="Z62" s="24"/>
    </row>
    <row r="63" spans="1:26" ht="14.25" x14ac:dyDescent="0.2">
      <c r="A63" s="10" t="s">
        <v>203</v>
      </c>
      <c r="B63" s="232">
        <f>'Funding Process Tracking'!R63</f>
        <v>0</v>
      </c>
      <c r="C63" s="235">
        <f>'Funding Process Tracking'!Z63</f>
        <v>0</v>
      </c>
      <c r="D63" s="156">
        <f>'Funding Process Tracking'!V63</f>
        <v>0</v>
      </c>
      <c r="E63"/>
      <c r="F63" s="67">
        <f>'Initial Allocation'!C63</f>
        <v>0</v>
      </c>
      <c r="G63"/>
      <c r="H63" s="191">
        <f>'Initial Allocation'!F63</f>
        <v>0</v>
      </c>
      <c r="W63" s="21"/>
      <c r="X63" s="24"/>
      <c r="Y63" s="24"/>
      <c r="Z63" s="24"/>
    </row>
    <row r="64" spans="1:26" ht="14.25" x14ac:dyDescent="0.2">
      <c r="A64" s="10" t="s">
        <v>267</v>
      </c>
      <c r="B64" s="232">
        <f>'Funding Process Tracking'!R64</f>
        <v>0</v>
      </c>
      <c r="C64" s="235">
        <f>'Funding Process Tracking'!Z64</f>
        <v>0</v>
      </c>
      <c r="D64" s="156">
        <f>'Funding Process Tracking'!V64</f>
        <v>0</v>
      </c>
      <c r="E64"/>
      <c r="F64" s="67">
        <f>'Initial Allocation'!C64</f>
        <v>0</v>
      </c>
      <c r="G64"/>
      <c r="H64" s="191">
        <f>'Initial Allocation'!F64</f>
        <v>0</v>
      </c>
      <c r="W64" s="21"/>
      <c r="X64" s="24"/>
      <c r="Y64" s="24"/>
      <c r="Z64" s="24"/>
    </row>
    <row r="65" spans="1:26" ht="14.25" x14ac:dyDescent="0.2">
      <c r="A65" s="10" t="s">
        <v>253</v>
      </c>
      <c r="B65" s="232">
        <f>'Funding Process Tracking'!R65</f>
        <v>1820</v>
      </c>
      <c r="C65" s="235">
        <f>'Funding Process Tracking'!Z65</f>
        <v>1500</v>
      </c>
      <c r="D65" s="156">
        <f>'Funding Process Tracking'!V65</f>
        <v>0</v>
      </c>
      <c r="E65"/>
      <c r="F65" s="67">
        <f>'Initial Allocation'!C65</f>
        <v>1500</v>
      </c>
      <c r="G65"/>
      <c r="H65" s="191">
        <f>'Initial Allocation'!F65</f>
        <v>1500</v>
      </c>
      <c r="W65" s="21"/>
      <c r="X65" s="24"/>
      <c r="Y65" s="24"/>
      <c r="Z65" s="24"/>
    </row>
    <row r="66" spans="1:26" ht="25.5" x14ac:dyDescent="0.2">
      <c r="A66" s="10" t="s">
        <v>349</v>
      </c>
      <c r="B66" s="232">
        <f>'Funding Process Tracking'!R66</f>
        <v>15000</v>
      </c>
      <c r="C66" s="235">
        <f>'Funding Process Tracking'!Z66</f>
        <v>15000</v>
      </c>
      <c r="D66" s="156">
        <f>'Funding Process Tracking'!V66</f>
        <v>0</v>
      </c>
      <c r="E66"/>
      <c r="F66" s="67">
        <f>'Initial Allocation'!C66</f>
        <v>15000</v>
      </c>
      <c r="G66"/>
      <c r="H66" s="191">
        <f>'Initial Allocation'!F66</f>
        <v>15000</v>
      </c>
      <c r="W66" s="21"/>
      <c r="X66" s="24"/>
      <c r="Y66" s="24"/>
      <c r="Z66" s="24"/>
    </row>
    <row r="67" spans="1:26" ht="14.25" x14ac:dyDescent="0.2">
      <c r="A67" s="11" t="s">
        <v>204</v>
      </c>
      <c r="B67" s="232">
        <f>'Funding Process Tracking'!R67</f>
        <v>0</v>
      </c>
      <c r="C67" s="235">
        <f>'Funding Process Tracking'!Z67</f>
        <v>0</v>
      </c>
      <c r="D67" s="156">
        <f>'Funding Process Tracking'!V67</f>
        <v>0</v>
      </c>
      <c r="E67"/>
      <c r="F67" s="67">
        <f>'Initial Allocation'!C67</f>
        <v>0</v>
      </c>
      <c r="G67"/>
      <c r="H67" s="191">
        <f>'Initial Allocation'!F67</f>
        <v>0</v>
      </c>
      <c r="W67" s="21"/>
      <c r="X67" s="24"/>
      <c r="Y67" s="24"/>
      <c r="Z67" s="24"/>
    </row>
    <row r="68" spans="1:26" ht="14.25" x14ac:dyDescent="0.2">
      <c r="A68" s="11" t="s">
        <v>18</v>
      </c>
      <c r="B68" s="232">
        <f>'Funding Process Tracking'!R68</f>
        <v>3250</v>
      </c>
      <c r="C68" s="235">
        <f>'Funding Process Tracking'!Z68</f>
        <v>2750</v>
      </c>
      <c r="D68" s="156">
        <f>'Funding Process Tracking'!V68</f>
        <v>0</v>
      </c>
      <c r="E68"/>
      <c r="F68" s="67">
        <f>'Initial Allocation'!C68</f>
        <v>2750</v>
      </c>
      <c r="G68"/>
      <c r="H68" s="191">
        <f>'Initial Allocation'!F68</f>
        <v>2750</v>
      </c>
      <c r="W68" s="21"/>
      <c r="X68" s="24"/>
      <c r="Y68" s="24"/>
      <c r="Z68" s="24"/>
    </row>
    <row r="69" spans="1:26" ht="14.25" x14ac:dyDescent="0.2">
      <c r="A69" s="10" t="s">
        <v>323</v>
      </c>
      <c r="B69" s="232">
        <f>'Funding Process Tracking'!R69</f>
        <v>845</v>
      </c>
      <c r="C69" s="235">
        <f>'Funding Process Tracking'!Z69</f>
        <v>845</v>
      </c>
      <c r="D69" s="156">
        <f>'Funding Process Tracking'!V69</f>
        <v>0</v>
      </c>
      <c r="E69"/>
      <c r="F69" s="67">
        <f>'Initial Allocation'!C69</f>
        <v>845</v>
      </c>
      <c r="G69"/>
      <c r="H69" s="191">
        <f>'Initial Allocation'!F69</f>
        <v>845</v>
      </c>
      <c r="W69" s="21"/>
      <c r="X69" s="24"/>
      <c r="Y69" s="24"/>
      <c r="Z69" s="24"/>
    </row>
    <row r="70" spans="1:26" ht="14.25" x14ac:dyDescent="0.2">
      <c r="A70" s="10" t="s">
        <v>245</v>
      </c>
      <c r="B70" s="232">
        <f>'Funding Process Tracking'!R70</f>
        <v>3000</v>
      </c>
      <c r="C70" s="235">
        <f>'Funding Process Tracking'!Z70</f>
        <v>975</v>
      </c>
      <c r="D70" s="156">
        <f>'Funding Process Tracking'!V70</f>
        <v>0</v>
      </c>
      <c r="E70"/>
      <c r="F70" s="67">
        <f>'Initial Allocation'!C70</f>
        <v>975</v>
      </c>
      <c r="G70"/>
      <c r="H70" s="191">
        <f>'Initial Allocation'!F70</f>
        <v>975</v>
      </c>
      <c r="W70" s="21"/>
      <c r="X70" s="24"/>
      <c r="Y70" s="24"/>
      <c r="Z70" s="24"/>
    </row>
    <row r="71" spans="1:26" ht="14.25" x14ac:dyDescent="0.2">
      <c r="A71" s="10" t="s">
        <v>307</v>
      </c>
      <c r="B71" s="232">
        <f>'Funding Process Tracking'!R71</f>
        <v>0</v>
      </c>
      <c r="C71" s="235">
        <f>'Funding Process Tracking'!Z71</f>
        <v>0</v>
      </c>
      <c r="D71" s="156">
        <f>'Funding Process Tracking'!V71</f>
        <v>0</v>
      </c>
      <c r="E71"/>
      <c r="F71" s="67">
        <f>'Initial Allocation'!C71</f>
        <v>0</v>
      </c>
      <c r="G71"/>
      <c r="H71" s="191">
        <f>'Initial Allocation'!F71</f>
        <v>0</v>
      </c>
      <c r="W71" s="21"/>
      <c r="X71" s="24"/>
      <c r="Y71" s="24"/>
      <c r="Z71" s="24"/>
    </row>
    <row r="72" spans="1:26" ht="14.25" x14ac:dyDescent="0.2">
      <c r="A72" s="10" t="s">
        <v>356</v>
      </c>
      <c r="B72" s="232">
        <f>'Funding Process Tracking'!R72</f>
        <v>650</v>
      </c>
      <c r="C72" s="235">
        <f>'Funding Process Tracking'!Z72</f>
        <v>550</v>
      </c>
      <c r="D72" s="156">
        <f>'Funding Process Tracking'!V72</f>
        <v>0</v>
      </c>
      <c r="E72"/>
      <c r="F72" s="67">
        <f>'Initial Allocation'!C72</f>
        <v>550</v>
      </c>
      <c r="G72"/>
      <c r="H72" s="191">
        <f>'Initial Allocation'!F72</f>
        <v>550</v>
      </c>
      <c r="W72" s="21"/>
      <c r="X72" s="24"/>
      <c r="Y72" s="24"/>
      <c r="Z72" s="24"/>
    </row>
    <row r="73" spans="1:26" ht="14.25" x14ac:dyDescent="0.2">
      <c r="A73" s="10" t="s">
        <v>408</v>
      </c>
      <c r="B73" s="232">
        <f>'Funding Process Tracking'!R73</f>
        <v>400</v>
      </c>
      <c r="C73" s="235">
        <f>'Funding Process Tracking'!Z73</f>
        <v>200</v>
      </c>
      <c r="D73" s="156">
        <f>'Funding Process Tracking'!V73</f>
        <v>0</v>
      </c>
      <c r="E73"/>
      <c r="F73" s="67">
        <f>'Initial Allocation'!C73</f>
        <v>200</v>
      </c>
      <c r="G73"/>
      <c r="H73" s="191">
        <f>'Initial Allocation'!F73</f>
        <v>200</v>
      </c>
      <c r="W73" s="21"/>
      <c r="X73" s="24"/>
      <c r="Y73" s="24"/>
      <c r="Z73" s="24"/>
    </row>
    <row r="74" spans="1:26" ht="25.5" x14ac:dyDescent="0.2">
      <c r="A74" s="11" t="s">
        <v>19</v>
      </c>
      <c r="B74" s="232">
        <f>'Funding Process Tracking'!R74</f>
        <v>325</v>
      </c>
      <c r="C74" s="235">
        <f>'Funding Process Tracking'!Z74</f>
        <v>300</v>
      </c>
      <c r="D74" s="156">
        <f>'Funding Process Tracking'!V74</f>
        <v>0</v>
      </c>
      <c r="E74"/>
      <c r="F74" s="67">
        <f>'Initial Allocation'!C74</f>
        <v>300</v>
      </c>
      <c r="G74"/>
      <c r="H74" s="191">
        <f>'Initial Allocation'!F74</f>
        <v>300</v>
      </c>
      <c r="W74" s="21"/>
      <c r="X74" s="24"/>
      <c r="Y74" s="24"/>
      <c r="Z74" s="24"/>
    </row>
    <row r="75" spans="1:26" ht="24" x14ac:dyDescent="0.2">
      <c r="A75" s="10" t="s">
        <v>397</v>
      </c>
      <c r="B75" s="232">
        <f>'Funding Process Tracking'!R75</f>
        <v>500</v>
      </c>
      <c r="C75" s="235">
        <f>'Funding Process Tracking'!Z75</f>
        <v>0</v>
      </c>
      <c r="D75" s="156">
        <f>'Funding Process Tracking'!V75</f>
        <v>0</v>
      </c>
      <c r="E75"/>
      <c r="F75" s="67">
        <f>'Initial Allocation'!C75</f>
        <v>0</v>
      </c>
      <c r="G75"/>
      <c r="H75" s="191">
        <f>'Initial Allocation'!F75</f>
        <v>0</v>
      </c>
      <c r="W75" s="21"/>
      <c r="X75" s="24"/>
      <c r="Y75" s="24"/>
      <c r="Z75" s="24"/>
    </row>
    <row r="76" spans="1:26" ht="14.25" x14ac:dyDescent="0.2">
      <c r="A76" s="11" t="s">
        <v>21</v>
      </c>
      <c r="B76" s="232">
        <f>'Funding Process Tracking'!R76</f>
        <v>1400</v>
      </c>
      <c r="C76" s="235">
        <f>'Funding Process Tracking'!Z76</f>
        <v>1400</v>
      </c>
      <c r="D76" s="156">
        <f>'Funding Process Tracking'!V76</f>
        <v>0</v>
      </c>
      <c r="E76"/>
      <c r="F76" s="67">
        <f>'Initial Allocation'!C76</f>
        <v>1400</v>
      </c>
      <c r="G76"/>
      <c r="H76" s="191">
        <f>'Initial Allocation'!F76</f>
        <v>1400</v>
      </c>
      <c r="W76" s="21"/>
      <c r="X76" s="24"/>
      <c r="Y76" s="24"/>
      <c r="Z76" s="24"/>
    </row>
    <row r="77" spans="1:26" ht="25.5" x14ac:dyDescent="0.2">
      <c r="A77" s="11" t="s">
        <v>216</v>
      </c>
      <c r="B77" s="232">
        <f>'Funding Process Tracking'!R77</f>
        <v>0</v>
      </c>
      <c r="C77" s="235">
        <f>'Funding Process Tracking'!Z77</f>
        <v>0</v>
      </c>
      <c r="D77" s="156">
        <f>'Funding Process Tracking'!V77</f>
        <v>0</v>
      </c>
      <c r="E77"/>
      <c r="F77" s="67">
        <f>'Initial Allocation'!C77</f>
        <v>0</v>
      </c>
      <c r="G77"/>
      <c r="H77" s="191">
        <f>'Initial Allocation'!F77</f>
        <v>0</v>
      </c>
      <c r="W77" s="21"/>
      <c r="X77" s="24"/>
      <c r="Y77" s="24"/>
      <c r="Z77" s="24"/>
    </row>
    <row r="78" spans="1:26" ht="14.25" x14ac:dyDescent="0.2">
      <c r="A78" s="11" t="s">
        <v>166</v>
      </c>
      <c r="B78" s="232">
        <f>'Funding Process Tracking'!R78</f>
        <v>0</v>
      </c>
      <c r="C78" s="235">
        <f>'Funding Process Tracking'!Z78</f>
        <v>0</v>
      </c>
      <c r="D78" s="156">
        <f>'Funding Process Tracking'!V78</f>
        <v>0</v>
      </c>
      <c r="E78"/>
      <c r="F78" s="67">
        <f>'Initial Allocation'!C78</f>
        <v>0</v>
      </c>
      <c r="G78"/>
      <c r="H78" s="191">
        <f>'Initial Allocation'!F78</f>
        <v>0</v>
      </c>
      <c r="L78" s="13"/>
      <c r="W78" s="21"/>
      <c r="X78" s="24"/>
      <c r="Y78" s="24"/>
      <c r="Z78" s="24"/>
    </row>
    <row r="79" spans="1:26" ht="14.25" x14ac:dyDescent="0.2">
      <c r="A79" s="10" t="s">
        <v>414</v>
      </c>
      <c r="B79" s="232">
        <f>'Funding Process Tracking'!R79</f>
        <v>650</v>
      </c>
      <c r="C79" s="235">
        <f>'Funding Process Tracking'!Z79</f>
        <v>500</v>
      </c>
      <c r="D79" s="156">
        <f>'Funding Process Tracking'!V79</f>
        <v>0</v>
      </c>
      <c r="E79"/>
      <c r="F79" s="67">
        <f>'Initial Allocation'!C79</f>
        <v>500</v>
      </c>
      <c r="G79"/>
      <c r="H79" s="191">
        <f>'Initial Allocation'!F79</f>
        <v>500</v>
      </c>
      <c r="L79" s="13"/>
      <c r="W79" s="21"/>
      <c r="X79" s="24"/>
      <c r="Y79" s="24"/>
      <c r="Z79" s="24"/>
    </row>
    <row r="80" spans="1:26" ht="14.25" x14ac:dyDescent="0.2">
      <c r="A80" s="11" t="s">
        <v>159</v>
      </c>
      <c r="B80" s="232">
        <f>'Funding Process Tracking'!R80</f>
        <v>1014</v>
      </c>
      <c r="C80" s="235">
        <f>'Funding Process Tracking'!Z80</f>
        <v>1000</v>
      </c>
      <c r="D80" s="156">
        <f>'Funding Process Tracking'!V80</f>
        <v>0</v>
      </c>
      <c r="E80"/>
      <c r="F80" s="67">
        <f>'Initial Allocation'!C80</f>
        <v>1000</v>
      </c>
      <c r="G80"/>
      <c r="H80" s="191">
        <f>'Initial Allocation'!F80</f>
        <v>1000</v>
      </c>
      <c r="W80" s="21"/>
      <c r="X80" s="24"/>
      <c r="Y80" s="24"/>
      <c r="Z80" s="24"/>
    </row>
    <row r="81" spans="1:26" ht="25.5" x14ac:dyDescent="0.2">
      <c r="A81" s="11" t="s">
        <v>144</v>
      </c>
      <c r="B81" s="232">
        <f>'Funding Process Tracking'!R81</f>
        <v>2600</v>
      </c>
      <c r="C81" s="235">
        <f>'Funding Process Tracking'!Z81</f>
        <v>0</v>
      </c>
      <c r="D81" s="156">
        <f>'Funding Process Tracking'!V81</f>
        <v>0</v>
      </c>
      <c r="E81"/>
      <c r="F81" s="67">
        <f>'Initial Allocation'!C81</f>
        <v>0</v>
      </c>
      <c r="G81"/>
      <c r="H81" s="191">
        <f>'Initial Allocation'!F81</f>
        <v>0</v>
      </c>
      <c r="W81" s="21"/>
      <c r="X81" s="24"/>
      <c r="Y81" s="24"/>
      <c r="Z81" s="24"/>
    </row>
    <row r="82" spans="1:26" ht="14.25" x14ac:dyDescent="0.2">
      <c r="A82" s="11" t="s">
        <v>22</v>
      </c>
      <c r="B82" s="232">
        <f>'Funding Process Tracking'!R82</f>
        <v>0</v>
      </c>
      <c r="C82" s="235">
        <f>'Funding Process Tracking'!Z82</f>
        <v>0</v>
      </c>
      <c r="D82" s="156">
        <f>'Funding Process Tracking'!V82</f>
        <v>0</v>
      </c>
      <c r="E82"/>
      <c r="F82" s="67">
        <f>'Initial Allocation'!C82</f>
        <v>0</v>
      </c>
      <c r="G82"/>
      <c r="H82" s="191">
        <f>'Initial Allocation'!F82</f>
        <v>0</v>
      </c>
      <c r="W82" s="21"/>
      <c r="X82" s="24"/>
      <c r="Y82" s="24"/>
      <c r="Z82" s="24"/>
    </row>
    <row r="83" spans="1:26" ht="14.25" x14ac:dyDescent="0.2">
      <c r="A83" s="10" t="s">
        <v>250</v>
      </c>
      <c r="B83" s="232">
        <f>'Funding Process Tracking'!R83</f>
        <v>0</v>
      </c>
      <c r="C83" s="235">
        <f>'Funding Process Tracking'!Z83</f>
        <v>0</v>
      </c>
      <c r="D83" s="156">
        <f>'Funding Process Tracking'!V83</f>
        <v>0</v>
      </c>
      <c r="E83"/>
      <c r="F83" s="67">
        <f>'Initial Allocation'!C83</f>
        <v>0</v>
      </c>
      <c r="G83"/>
      <c r="H83" s="191">
        <f>'Initial Allocation'!F83</f>
        <v>0</v>
      </c>
      <c r="W83" s="21"/>
      <c r="X83" s="24"/>
      <c r="Y83" s="24"/>
      <c r="Z83" s="24"/>
    </row>
    <row r="84" spans="1:26" ht="38.25" x14ac:dyDescent="0.2">
      <c r="A84" s="11" t="s">
        <v>179</v>
      </c>
      <c r="B84" s="232">
        <f>'Funding Process Tracking'!R84</f>
        <v>1098</v>
      </c>
      <c r="C84" s="235">
        <f>'Funding Process Tracking'!Z84</f>
        <v>845</v>
      </c>
      <c r="D84" s="156">
        <f>'Funding Process Tracking'!V84</f>
        <v>0</v>
      </c>
      <c r="E84"/>
      <c r="F84" s="67">
        <f>'Initial Allocation'!C84</f>
        <v>845</v>
      </c>
      <c r="G84"/>
      <c r="H84" s="191">
        <f>'Initial Allocation'!F84</f>
        <v>845</v>
      </c>
      <c r="W84" s="21"/>
      <c r="X84" s="24"/>
      <c r="Y84" s="24"/>
      <c r="Z84" s="24"/>
    </row>
    <row r="85" spans="1:26" ht="14.25" x14ac:dyDescent="0.2">
      <c r="A85" s="11" t="s">
        <v>23</v>
      </c>
      <c r="B85" s="232">
        <f>'Funding Process Tracking'!R85</f>
        <v>650</v>
      </c>
      <c r="C85" s="235">
        <f>'Funding Process Tracking'!Z85</f>
        <v>600</v>
      </c>
      <c r="D85" s="156">
        <f>'Funding Process Tracking'!V85</f>
        <v>0</v>
      </c>
      <c r="E85"/>
      <c r="F85" s="67">
        <f>'Initial Allocation'!C85</f>
        <v>600</v>
      </c>
      <c r="G85"/>
      <c r="H85" s="191">
        <f>'Initial Allocation'!F85</f>
        <v>600</v>
      </c>
      <c r="W85" s="21"/>
      <c r="X85" s="24"/>
      <c r="Y85" s="24"/>
      <c r="Z85" s="24"/>
    </row>
    <row r="86" spans="1:26" ht="14.25" x14ac:dyDescent="0.2">
      <c r="A86" s="11" t="s">
        <v>24</v>
      </c>
      <c r="B86" s="232">
        <f>'Funding Process Tracking'!R86</f>
        <v>0</v>
      </c>
      <c r="C86" s="235">
        <f>'Funding Process Tracking'!Z86</f>
        <v>0</v>
      </c>
      <c r="D86" s="156">
        <f>'Funding Process Tracking'!V86</f>
        <v>0</v>
      </c>
      <c r="E86"/>
      <c r="F86" s="67">
        <f>'Initial Allocation'!C86</f>
        <v>0</v>
      </c>
      <c r="G86"/>
      <c r="H86" s="191">
        <f>'Initial Allocation'!F86</f>
        <v>0</v>
      </c>
      <c r="W86" s="21"/>
      <c r="X86" s="24"/>
      <c r="Y86" s="24"/>
      <c r="Z86" s="24"/>
    </row>
    <row r="87" spans="1:26" ht="14.25" x14ac:dyDescent="0.2">
      <c r="A87" s="10" t="s">
        <v>387</v>
      </c>
      <c r="B87" s="232">
        <f>'Funding Process Tracking'!R87</f>
        <v>1890</v>
      </c>
      <c r="C87" s="235">
        <f>'Funding Process Tracking'!Z87</f>
        <v>500</v>
      </c>
      <c r="D87" s="156">
        <f>'Funding Process Tracking'!V87</f>
        <v>0</v>
      </c>
      <c r="E87"/>
      <c r="F87" s="67">
        <f>'Initial Allocation'!C87</f>
        <v>500</v>
      </c>
      <c r="G87"/>
      <c r="H87" s="191">
        <f>'Initial Allocation'!F87</f>
        <v>500</v>
      </c>
      <c r="W87" s="21"/>
      <c r="X87" s="24"/>
      <c r="Y87" s="24"/>
      <c r="Z87" s="24"/>
    </row>
    <row r="88" spans="1:26" ht="14.25" x14ac:dyDescent="0.2">
      <c r="A88" s="11" t="s">
        <v>25</v>
      </c>
      <c r="B88" s="232">
        <f>'Funding Process Tracking'!R88</f>
        <v>3100</v>
      </c>
      <c r="C88" s="235">
        <f>'Funding Process Tracking'!Z88</f>
        <v>0</v>
      </c>
      <c r="D88" s="156">
        <f>'Funding Process Tracking'!V88</f>
        <v>0</v>
      </c>
      <c r="E88"/>
      <c r="F88" s="67">
        <f>'Initial Allocation'!C88</f>
        <v>0</v>
      </c>
      <c r="G88"/>
      <c r="H88" s="191">
        <f>'Initial Allocation'!F88</f>
        <v>0</v>
      </c>
      <c r="W88" s="21"/>
      <c r="X88" s="24"/>
      <c r="Y88" s="24"/>
      <c r="Z88" s="24"/>
    </row>
    <row r="89" spans="1:26" ht="14.25" x14ac:dyDescent="0.2">
      <c r="A89" s="11" t="s">
        <v>26</v>
      </c>
      <c r="B89" s="232">
        <f>'Funding Process Tracking'!R89</f>
        <v>0</v>
      </c>
      <c r="C89" s="235">
        <f>'Funding Process Tracking'!Z89</f>
        <v>0</v>
      </c>
      <c r="D89" s="156">
        <f>'Funding Process Tracking'!V89</f>
        <v>0</v>
      </c>
      <c r="E89"/>
      <c r="F89" s="67">
        <f>'Initial Allocation'!C89</f>
        <v>0</v>
      </c>
      <c r="G89"/>
      <c r="H89" s="191">
        <f>'Initial Allocation'!F89</f>
        <v>0</v>
      </c>
      <c r="W89" s="21"/>
      <c r="X89" s="24"/>
      <c r="Y89" s="24"/>
      <c r="Z89" s="24"/>
    </row>
    <row r="90" spans="1:26" ht="14.25" x14ac:dyDescent="0.2">
      <c r="A90" s="11" t="s">
        <v>27</v>
      </c>
      <c r="B90" s="232">
        <f>'Funding Process Tracking'!R90</f>
        <v>0</v>
      </c>
      <c r="C90" s="235">
        <f>'Funding Process Tracking'!Z90</f>
        <v>0</v>
      </c>
      <c r="D90" s="156">
        <f>'Funding Process Tracking'!V90</f>
        <v>0</v>
      </c>
      <c r="E90"/>
      <c r="F90" s="67">
        <f>'Initial Allocation'!C90</f>
        <v>0</v>
      </c>
      <c r="G90"/>
      <c r="H90" s="191">
        <f>'Initial Allocation'!F90</f>
        <v>0</v>
      </c>
      <c r="W90" s="21"/>
      <c r="X90" s="24"/>
      <c r="Y90" s="24"/>
      <c r="Z90" s="24"/>
    </row>
    <row r="91" spans="1:26" ht="14.25" x14ac:dyDescent="0.2">
      <c r="A91" s="11" t="s">
        <v>109</v>
      </c>
      <c r="B91" s="232">
        <f>'Funding Process Tracking'!R91</f>
        <v>0</v>
      </c>
      <c r="C91" s="235">
        <f>'Funding Process Tracking'!Z91</f>
        <v>0</v>
      </c>
      <c r="D91" s="156">
        <f>'Funding Process Tracking'!V91</f>
        <v>0</v>
      </c>
      <c r="E91"/>
      <c r="F91" s="67">
        <f>'Initial Allocation'!C91</f>
        <v>0</v>
      </c>
      <c r="G91"/>
      <c r="H91" s="191">
        <f>'Initial Allocation'!F91</f>
        <v>0</v>
      </c>
      <c r="W91" s="21"/>
      <c r="X91" s="24"/>
      <c r="Y91" s="24"/>
      <c r="Z91" s="24"/>
    </row>
    <row r="92" spans="1:26" ht="14.25" x14ac:dyDescent="0.2">
      <c r="A92" s="11" t="s">
        <v>273</v>
      </c>
      <c r="B92" s="232">
        <f>'Funding Process Tracking'!R92</f>
        <v>0</v>
      </c>
      <c r="C92" s="235">
        <f>'Funding Process Tracking'!Z92</f>
        <v>0</v>
      </c>
      <c r="D92" s="156">
        <f>'Funding Process Tracking'!V92</f>
        <v>0</v>
      </c>
      <c r="E92"/>
      <c r="F92" s="67">
        <f>'Initial Allocation'!C92</f>
        <v>0</v>
      </c>
      <c r="G92"/>
      <c r="H92" s="191">
        <f>'Initial Allocation'!F92</f>
        <v>0</v>
      </c>
      <c r="W92" s="21"/>
      <c r="X92" s="24"/>
      <c r="Y92" s="24"/>
      <c r="Z92" s="24"/>
    </row>
    <row r="93" spans="1:26" ht="14.25" x14ac:dyDescent="0.2">
      <c r="A93" s="10" t="s">
        <v>234</v>
      </c>
      <c r="B93" s="232">
        <f>'Funding Process Tracking'!R93</f>
        <v>0</v>
      </c>
      <c r="C93" s="235">
        <f>'Funding Process Tracking'!Z93</f>
        <v>0</v>
      </c>
      <c r="D93" s="156">
        <f>'Funding Process Tracking'!V93</f>
        <v>0</v>
      </c>
      <c r="E93"/>
      <c r="F93" s="67">
        <f>'Initial Allocation'!C93</f>
        <v>0</v>
      </c>
      <c r="G93"/>
      <c r="H93" s="191">
        <f>'Initial Allocation'!F93</f>
        <v>0</v>
      </c>
      <c r="W93" s="21"/>
      <c r="X93" s="24"/>
      <c r="Y93" s="24"/>
      <c r="Z93" s="24"/>
    </row>
    <row r="94" spans="1:26" ht="14.25" x14ac:dyDescent="0.2">
      <c r="A94" s="10" t="s">
        <v>98</v>
      </c>
      <c r="B94" s="232">
        <f>'Funding Process Tracking'!R94</f>
        <v>9885</v>
      </c>
      <c r="C94" s="235">
        <f>'Funding Process Tracking'!Z94</f>
        <v>9000</v>
      </c>
      <c r="D94" s="156">
        <f>'Funding Process Tracking'!V94</f>
        <v>0</v>
      </c>
      <c r="E94"/>
      <c r="F94" s="67">
        <f>'Initial Allocation'!C94</f>
        <v>9000</v>
      </c>
      <c r="G94"/>
      <c r="H94" s="191">
        <f>'Initial Allocation'!F94</f>
        <v>9000</v>
      </c>
      <c r="W94" s="21"/>
      <c r="X94" s="24"/>
      <c r="Y94" s="24"/>
      <c r="Z94" s="24"/>
    </row>
    <row r="95" spans="1:26" ht="14.25" x14ac:dyDescent="0.2">
      <c r="A95" s="10" t="s">
        <v>168</v>
      </c>
      <c r="B95" s="232">
        <f>'Funding Process Tracking'!R95</f>
        <v>0</v>
      </c>
      <c r="C95" s="235">
        <f>'Funding Process Tracking'!Z95</f>
        <v>0</v>
      </c>
      <c r="D95" s="156">
        <f>'Funding Process Tracking'!V95</f>
        <v>0</v>
      </c>
      <c r="E95"/>
      <c r="F95" s="67">
        <f>'Initial Allocation'!C95</f>
        <v>0</v>
      </c>
      <c r="G95"/>
      <c r="H95" s="191">
        <f>'Initial Allocation'!F95</f>
        <v>0</v>
      </c>
      <c r="W95" s="21"/>
      <c r="X95" s="24"/>
      <c r="Y95" s="24"/>
      <c r="Z95" s="24"/>
    </row>
    <row r="96" spans="1:26" ht="25.5" x14ac:dyDescent="0.2">
      <c r="A96" s="10" t="s">
        <v>357</v>
      </c>
      <c r="B96" s="232">
        <f>'Funding Process Tracking'!R96</f>
        <v>2000</v>
      </c>
      <c r="C96" s="235">
        <f>'Funding Process Tracking'!Z96</f>
        <v>1500</v>
      </c>
      <c r="D96" s="156">
        <f>'Funding Process Tracking'!V96</f>
        <v>0</v>
      </c>
      <c r="E96"/>
      <c r="F96" s="67">
        <f>'Initial Allocation'!C96</f>
        <v>1500</v>
      </c>
      <c r="G96"/>
      <c r="H96" s="191">
        <f>'Initial Allocation'!F96</f>
        <v>1500</v>
      </c>
      <c r="W96" s="21"/>
      <c r="X96" s="24"/>
      <c r="Y96" s="24"/>
      <c r="Z96" s="24"/>
    </row>
    <row r="97" spans="1:26" ht="25.5" x14ac:dyDescent="0.2">
      <c r="A97" s="11" t="s">
        <v>28</v>
      </c>
      <c r="B97" s="232">
        <f>'Funding Process Tracking'!R97</f>
        <v>0</v>
      </c>
      <c r="C97" s="235">
        <f>'Funding Process Tracking'!Z97</f>
        <v>0</v>
      </c>
      <c r="D97" s="156">
        <f>'Funding Process Tracking'!V97</f>
        <v>0</v>
      </c>
      <c r="E97"/>
      <c r="F97" s="67">
        <f>'Initial Allocation'!C97</f>
        <v>0</v>
      </c>
      <c r="G97"/>
      <c r="H97" s="191">
        <f>'Initial Allocation'!F97</f>
        <v>0</v>
      </c>
      <c r="W97" s="21"/>
      <c r="X97" s="24"/>
      <c r="Y97" s="24"/>
      <c r="Z97" s="24"/>
    </row>
    <row r="98" spans="1:26" ht="14.25" x14ac:dyDescent="0.2">
      <c r="A98" s="11" t="s">
        <v>29</v>
      </c>
      <c r="B98" s="232">
        <f>'Funding Process Tracking'!R98</f>
        <v>0</v>
      </c>
      <c r="C98" s="235">
        <f>'Funding Process Tracking'!Z98</f>
        <v>0</v>
      </c>
      <c r="D98" s="156">
        <f>'Funding Process Tracking'!V98</f>
        <v>0</v>
      </c>
      <c r="E98"/>
      <c r="F98" s="67">
        <f>'Initial Allocation'!C98</f>
        <v>0</v>
      </c>
      <c r="G98"/>
      <c r="H98" s="191">
        <f>'Initial Allocation'!F98</f>
        <v>0</v>
      </c>
      <c r="W98" s="21"/>
      <c r="X98" s="24"/>
      <c r="Y98" s="24"/>
      <c r="Z98" s="24"/>
    </row>
    <row r="99" spans="1:26" ht="14.25" x14ac:dyDescent="0.2">
      <c r="A99" s="10" t="s">
        <v>257</v>
      </c>
      <c r="B99" s="232">
        <f>'Funding Process Tracking'!R99</f>
        <v>0</v>
      </c>
      <c r="C99" s="235">
        <f>'Funding Process Tracking'!Z99</f>
        <v>0</v>
      </c>
      <c r="D99" s="156">
        <f>'Funding Process Tracking'!V99</f>
        <v>0</v>
      </c>
      <c r="E99"/>
      <c r="F99" s="67">
        <f>'Initial Allocation'!C99</f>
        <v>0</v>
      </c>
      <c r="G99"/>
      <c r="H99" s="191">
        <f>'Initial Allocation'!F99</f>
        <v>0</v>
      </c>
      <c r="I99" s="8"/>
      <c r="W99" s="21"/>
      <c r="X99" s="24"/>
      <c r="Y99" s="24"/>
      <c r="Z99" s="24"/>
    </row>
    <row r="100" spans="1:26" ht="25.5" x14ac:dyDescent="0.2">
      <c r="A100" s="11" t="s">
        <v>30</v>
      </c>
      <c r="B100" s="232">
        <f>'Funding Process Tracking'!R100</f>
        <v>500</v>
      </c>
      <c r="C100" s="235">
        <f>'Funding Process Tracking'!Z100</f>
        <v>500</v>
      </c>
      <c r="D100" s="156">
        <f>'Funding Process Tracking'!V100</f>
        <v>0</v>
      </c>
      <c r="E100"/>
      <c r="F100" s="67">
        <f>'Initial Allocation'!C100</f>
        <v>500</v>
      </c>
      <c r="G100"/>
      <c r="H100" s="191">
        <f>'Initial Allocation'!F100</f>
        <v>500</v>
      </c>
      <c r="I100" s="8"/>
      <c r="W100" s="21"/>
      <c r="X100" s="24"/>
      <c r="Y100" s="24"/>
      <c r="Z100" s="24"/>
    </row>
    <row r="101" spans="1:26" ht="25.5" x14ac:dyDescent="0.2">
      <c r="A101" s="10" t="s">
        <v>288</v>
      </c>
      <c r="B101" s="232">
        <f>'Funding Process Tracking'!R101</f>
        <v>5000</v>
      </c>
      <c r="C101" s="235">
        <f>'Funding Process Tracking'!Z101</f>
        <v>3200</v>
      </c>
      <c r="D101" s="156">
        <f>'Funding Process Tracking'!V101</f>
        <v>0</v>
      </c>
      <c r="E101"/>
      <c r="F101" s="67">
        <f>'Initial Allocation'!C101</f>
        <v>3200</v>
      </c>
      <c r="G101"/>
      <c r="H101" s="191">
        <f>'Initial Allocation'!F101</f>
        <v>3200</v>
      </c>
      <c r="W101" s="21"/>
      <c r="X101" s="24"/>
      <c r="Y101" s="24"/>
      <c r="Z101" s="24"/>
    </row>
    <row r="102" spans="1:26" ht="14.25" x14ac:dyDescent="0.2">
      <c r="A102" s="11" t="s">
        <v>190</v>
      </c>
      <c r="B102" s="232">
        <f>'Funding Process Tracking'!R102</f>
        <v>0</v>
      </c>
      <c r="C102" s="235">
        <f>'Funding Process Tracking'!Z102</f>
        <v>0</v>
      </c>
      <c r="D102" s="156">
        <f>'Funding Process Tracking'!V102</f>
        <v>0</v>
      </c>
      <c r="E102"/>
      <c r="F102" s="67">
        <f>'Initial Allocation'!C102</f>
        <v>0</v>
      </c>
      <c r="G102"/>
      <c r="H102" s="191">
        <f>'Initial Allocation'!F102</f>
        <v>0</v>
      </c>
      <c r="W102" s="21"/>
      <c r="X102" s="24"/>
      <c r="Y102" s="24"/>
      <c r="Z102" s="24"/>
    </row>
    <row r="103" spans="1:26" ht="14.25" x14ac:dyDescent="0.2">
      <c r="A103" s="11" t="s">
        <v>31</v>
      </c>
      <c r="B103" s="232">
        <f>'Funding Process Tracking'!R103</f>
        <v>2535</v>
      </c>
      <c r="C103" s="235">
        <f>'Funding Process Tracking'!Z103</f>
        <v>2200</v>
      </c>
      <c r="D103" s="156">
        <f>'Funding Process Tracking'!V103</f>
        <v>0</v>
      </c>
      <c r="E103"/>
      <c r="F103" s="67">
        <f>'Initial Allocation'!C103</f>
        <v>2200</v>
      </c>
      <c r="G103"/>
      <c r="H103" s="191">
        <f>'Initial Allocation'!F103</f>
        <v>2200</v>
      </c>
      <c r="W103" s="21"/>
      <c r="X103" s="24"/>
      <c r="Y103" s="24"/>
      <c r="Z103" s="24"/>
    </row>
    <row r="104" spans="1:26" ht="14.25" x14ac:dyDescent="0.2">
      <c r="A104" s="10" t="s">
        <v>391</v>
      </c>
      <c r="B104" s="232">
        <f>'Funding Process Tracking'!R104</f>
        <v>2100</v>
      </c>
      <c r="C104" s="235">
        <f>'Funding Process Tracking'!Z104</f>
        <v>500</v>
      </c>
      <c r="D104" s="156">
        <f>'Funding Process Tracking'!V104</f>
        <v>0</v>
      </c>
      <c r="E104"/>
      <c r="F104" s="67">
        <f>'Initial Allocation'!C104</f>
        <v>500</v>
      </c>
      <c r="G104"/>
      <c r="H104" s="191">
        <f>'Initial Allocation'!F104</f>
        <v>500</v>
      </c>
      <c r="W104" s="21"/>
      <c r="X104" s="24"/>
      <c r="Y104" s="24"/>
      <c r="Z104" s="24"/>
    </row>
    <row r="105" spans="1:26" ht="14.25" x14ac:dyDescent="0.2">
      <c r="A105" s="11" t="s">
        <v>32</v>
      </c>
      <c r="B105" s="232">
        <f>'Funding Process Tracking'!R105</f>
        <v>14000</v>
      </c>
      <c r="C105" s="235">
        <f>'Funding Process Tracking'!Z105</f>
        <v>14000</v>
      </c>
      <c r="D105" s="156">
        <f>'Funding Process Tracking'!V105</f>
        <v>0</v>
      </c>
      <c r="E105"/>
      <c r="F105" s="67">
        <f>'Initial Allocation'!C105</f>
        <v>14000</v>
      </c>
      <c r="G105"/>
      <c r="H105" s="191">
        <f>'Initial Allocation'!F105</f>
        <v>14000</v>
      </c>
      <c r="W105" s="21"/>
      <c r="X105" s="24"/>
      <c r="Y105" s="24"/>
      <c r="Z105" s="24"/>
    </row>
    <row r="106" spans="1:26" ht="14.25" x14ac:dyDescent="0.2">
      <c r="A106" s="11" t="s">
        <v>198</v>
      </c>
      <c r="B106" s="232">
        <f>'Funding Process Tracking'!R106</f>
        <v>0</v>
      </c>
      <c r="C106" s="235">
        <f>'Funding Process Tracking'!Z106</f>
        <v>0</v>
      </c>
      <c r="D106" s="156">
        <f>'Funding Process Tracking'!V106</f>
        <v>0</v>
      </c>
      <c r="E106"/>
      <c r="F106" s="67">
        <f>'Initial Allocation'!C106</f>
        <v>0</v>
      </c>
      <c r="G106"/>
      <c r="H106" s="191">
        <f>'Initial Allocation'!F106</f>
        <v>0</v>
      </c>
      <c r="W106" s="21"/>
      <c r="X106" s="24"/>
      <c r="Y106" s="24"/>
      <c r="Z106" s="24"/>
    </row>
    <row r="107" spans="1:26" ht="14.25" x14ac:dyDescent="0.2">
      <c r="A107" s="10" t="s">
        <v>355</v>
      </c>
      <c r="B107" s="232">
        <f>'Funding Process Tracking'!R107</f>
        <v>780</v>
      </c>
      <c r="C107" s="235">
        <f>'Funding Process Tracking'!Z107</f>
        <v>500</v>
      </c>
      <c r="D107" s="156">
        <f>'Funding Process Tracking'!V107</f>
        <v>0</v>
      </c>
      <c r="E107"/>
      <c r="F107" s="67">
        <f>'Initial Allocation'!C107</f>
        <v>500</v>
      </c>
      <c r="G107"/>
      <c r="H107" s="191">
        <f>'Initial Allocation'!F107</f>
        <v>500</v>
      </c>
      <c r="W107" s="21"/>
      <c r="X107" s="24"/>
      <c r="Y107" s="24"/>
      <c r="Z107" s="24"/>
    </row>
    <row r="108" spans="1:26" ht="14.25" x14ac:dyDescent="0.2">
      <c r="A108" s="11" t="s">
        <v>33</v>
      </c>
      <c r="B108" s="232">
        <f>'Funding Process Tracking'!R108</f>
        <v>0</v>
      </c>
      <c r="C108" s="235">
        <f>'Funding Process Tracking'!Z108</f>
        <v>0</v>
      </c>
      <c r="D108" s="156">
        <f>'Funding Process Tracking'!V108</f>
        <v>0</v>
      </c>
      <c r="E108"/>
      <c r="F108" s="67">
        <f>'Initial Allocation'!C108</f>
        <v>0</v>
      </c>
      <c r="G108"/>
      <c r="H108" s="191">
        <f>'Initial Allocation'!F108</f>
        <v>0</v>
      </c>
      <c r="W108" s="21"/>
      <c r="X108" s="24"/>
      <c r="Y108" s="24"/>
      <c r="Z108" s="24"/>
    </row>
    <row r="109" spans="1:26" ht="14.25" x14ac:dyDescent="0.2">
      <c r="A109" s="10" t="s">
        <v>305</v>
      </c>
      <c r="B109" s="232">
        <f>'Funding Process Tracking'!R109</f>
        <v>0</v>
      </c>
      <c r="C109" s="235">
        <f>'Funding Process Tracking'!Z109</f>
        <v>0</v>
      </c>
      <c r="D109" s="156">
        <f>'Funding Process Tracking'!V109</f>
        <v>0</v>
      </c>
      <c r="E109"/>
      <c r="F109" s="67">
        <f>'Initial Allocation'!C109</f>
        <v>0</v>
      </c>
      <c r="G109"/>
      <c r="H109" s="191">
        <f>'Initial Allocation'!F109</f>
        <v>0</v>
      </c>
      <c r="W109" s="21"/>
      <c r="X109" s="24"/>
      <c r="Y109" s="24"/>
      <c r="Z109" s="24"/>
    </row>
    <row r="110" spans="1:26" ht="14.25" x14ac:dyDescent="0.2">
      <c r="A110" s="11" t="s">
        <v>176</v>
      </c>
      <c r="B110" s="232">
        <f>'Funding Process Tracking'!R110</f>
        <v>0</v>
      </c>
      <c r="C110" s="235">
        <f>'Funding Process Tracking'!Z110</f>
        <v>0</v>
      </c>
      <c r="D110" s="156">
        <f>'Funding Process Tracking'!V110</f>
        <v>0</v>
      </c>
      <c r="E110"/>
      <c r="F110" s="67">
        <f>'Initial Allocation'!C110</f>
        <v>0</v>
      </c>
      <c r="G110"/>
      <c r="H110" s="191">
        <f>'Initial Allocation'!F110</f>
        <v>0</v>
      </c>
      <c r="W110" s="21"/>
      <c r="X110" s="24"/>
      <c r="Y110" s="24"/>
      <c r="Z110" s="24"/>
    </row>
    <row r="111" spans="1:26" ht="25.5" x14ac:dyDescent="0.2">
      <c r="A111" s="11" t="s">
        <v>150</v>
      </c>
      <c r="B111" s="232">
        <f>'Funding Process Tracking'!R111</f>
        <v>2000</v>
      </c>
      <c r="C111" s="235">
        <f>'Funding Process Tracking'!Z111</f>
        <v>1200</v>
      </c>
      <c r="D111" s="156">
        <f>'Funding Process Tracking'!V111</f>
        <v>0</v>
      </c>
      <c r="E111"/>
      <c r="F111" s="67">
        <f>'Initial Allocation'!C111</f>
        <v>1200</v>
      </c>
      <c r="G111"/>
      <c r="H111" s="191">
        <f>'Initial Allocation'!F111</f>
        <v>1200</v>
      </c>
      <c r="W111" s="21"/>
      <c r="X111" s="24"/>
      <c r="Y111" s="24"/>
      <c r="Z111" s="24"/>
    </row>
    <row r="112" spans="1:26" ht="14.25" x14ac:dyDescent="0.2">
      <c r="A112" s="11" t="s">
        <v>34</v>
      </c>
      <c r="B112" s="232">
        <f>'Funding Process Tracking'!R112</f>
        <v>4800</v>
      </c>
      <c r="C112" s="235">
        <f>'Funding Process Tracking'!Z112</f>
        <v>3000</v>
      </c>
      <c r="D112" s="156">
        <f>'Funding Process Tracking'!V112</f>
        <v>0</v>
      </c>
      <c r="E112"/>
      <c r="F112" s="67">
        <f>'Initial Allocation'!C112</f>
        <v>3000</v>
      </c>
      <c r="G112"/>
      <c r="H112" s="191">
        <f>'Initial Allocation'!F112</f>
        <v>3000</v>
      </c>
      <c r="W112" s="21"/>
      <c r="X112" s="24"/>
      <c r="Y112" s="24"/>
      <c r="Z112" s="24"/>
    </row>
    <row r="113" spans="1:26" ht="14.25" x14ac:dyDescent="0.2">
      <c r="A113" s="11" t="s">
        <v>180</v>
      </c>
      <c r="B113" s="232">
        <f>'Funding Process Tracking'!R113</f>
        <v>0</v>
      </c>
      <c r="C113" s="235">
        <f>'Funding Process Tracking'!Z113</f>
        <v>0</v>
      </c>
      <c r="D113" s="156">
        <f>'Funding Process Tracking'!V113</f>
        <v>0</v>
      </c>
      <c r="E113"/>
      <c r="F113" s="67">
        <f>'Initial Allocation'!C113</f>
        <v>0</v>
      </c>
      <c r="G113"/>
      <c r="H113" s="191">
        <f>'Initial Allocation'!F113</f>
        <v>0</v>
      </c>
      <c r="W113" s="21"/>
      <c r="X113" s="24"/>
      <c r="Y113" s="24"/>
      <c r="Z113" s="24"/>
    </row>
    <row r="114" spans="1:26" ht="25.5" x14ac:dyDescent="0.2">
      <c r="A114" s="11" t="s">
        <v>169</v>
      </c>
      <c r="B114" s="232">
        <f>'Funding Process Tracking'!R114</f>
        <v>3164.2</v>
      </c>
      <c r="C114" s="235">
        <f>'Funding Process Tracking'!Z114</f>
        <v>1650</v>
      </c>
      <c r="D114" s="156">
        <f>'Funding Process Tracking'!V114</f>
        <v>0</v>
      </c>
      <c r="E114"/>
      <c r="F114" s="67">
        <f>'Initial Allocation'!C114</f>
        <v>1650</v>
      </c>
      <c r="G114"/>
      <c r="H114" s="191">
        <f>'Initial Allocation'!F114</f>
        <v>1650</v>
      </c>
      <c r="W114" s="21"/>
      <c r="X114" s="24"/>
      <c r="Y114" s="24"/>
      <c r="Z114" s="24"/>
    </row>
    <row r="115" spans="1:26" ht="14.25" x14ac:dyDescent="0.2">
      <c r="A115" s="10" t="s">
        <v>259</v>
      </c>
      <c r="B115" s="232">
        <f>'Funding Process Tracking'!R115</f>
        <v>650</v>
      </c>
      <c r="C115" s="235">
        <f>'Funding Process Tracking'!Z115</f>
        <v>500</v>
      </c>
      <c r="D115" s="156">
        <f>'Funding Process Tracking'!V115</f>
        <v>0</v>
      </c>
      <c r="E115"/>
      <c r="F115" s="67">
        <f>'Initial Allocation'!C115</f>
        <v>500</v>
      </c>
      <c r="G115"/>
      <c r="H115" s="191">
        <f>'Initial Allocation'!F115</f>
        <v>500</v>
      </c>
      <c r="W115" s="21"/>
      <c r="X115" s="24"/>
      <c r="Y115" s="24"/>
      <c r="Z115" s="24"/>
    </row>
    <row r="116" spans="1:26" ht="14.25" x14ac:dyDescent="0.2">
      <c r="A116" s="10" t="s">
        <v>258</v>
      </c>
      <c r="B116" s="232">
        <f>'Funding Process Tracking'!R116</f>
        <v>0</v>
      </c>
      <c r="C116" s="235">
        <f>'Funding Process Tracking'!Z116</f>
        <v>0</v>
      </c>
      <c r="D116" s="156">
        <f>'Funding Process Tracking'!V116</f>
        <v>0</v>
      </c>
      <c r="E116"/>
      <c r="F116" s="67">
        <f>'Initial Allocation'!C116</f>
        <v>0</v>
      </c>
      <c r="G116"/>
      <c r="H116" s="191">
        <f>'Initial Allocation'!F116</f>
        <v>0</v>
      </c>
      <c r="W116" s="21"/>
      <c r="X116" s="24"/>
      <c r="Y116" s="24"/>
      <c r="Z116" s="24"/>
    </row>
    <row r="117" spans="1:26" ht="14.25" x14ac:dyDescent="0.2">
      <c r="A117" s="11" t="s">
        <v>35</v>
      </c>
      <c r="B117" s="232">
        <f>'Funding Process Tracking'!R117</f>
        <v>15000</v>
      </c>
      <c r="C117" s="235">
        <f>'Funding Process Tracking'!Z117</f>
        <v>15000</v>
      </c>
      <c r="D117" s="156">
        <f>'Funding Process Tracking'!V117</f>
        <v>0</v>
      </c>
      <c r="E117"/>
      <c r="F117" s="67">
        <f>'Initial Allocation'!C117</f>
        <v>15000</v>
      </c>
      <c r="G117"/>
      <c r="H117" s="191">
        <f>'Initial Allocation'!F117</f>
        <v>15000</v>
      </c>
      <c r="W117" s="21"/>
      <c r="X117" s="24"/>
      <c r="Y117" s="24"/>
      <c r="Z117" s="24"/>
    </row>
    <row r="118" spans="1:26" ht="14.25" x14ac:dyDescent="0.2">
      <c r="A118" s="10" t="s">
        <v>272</v>
      </c>
      <c r="B118" s="232">
        <f>'Funding Process Tracking'!R118</f>
        <v>507</v>
      </c>
      <c r="C118" s="235">
        <f>'Funding Process Tracking'!Z118</f>
        <v>500</v>
      </c>
      <c r="D118" s="156">
        <f>'Funding Process Tracking'!V118</f>
        <v>0</v>
      </c>
      <c r="E118"/>
      <c r="F118" s="67">
        <f>'Initial Allocation'!C118</f>
        <v>500</v>
      </c>
      <c r="G118"/>
      <c r="H118" s="191">
        <f>'Initial Allocation'!F118</f>
        <v>500</v>
      </c>
      <c r="W118" s="21"/>
      <c r="X118" s="24"/>
      <c r="Y118" s="24"/>
      <c r="Z118" s="24"/>
    </row>
    <row r="119" spans="1:26" ht="14.25" x14ac:dyDescent="0.2">
      <c r="A119" s="11" t="s">
        <v>193</v>
      </c>
      <c r="B119" s="232">
        <f>'Funding Process Tracking'!R119</f>
        <v>0</v>
      </c>
      <c r="C119" s="235">
        <f>'Funding Process Tracking'!Z119</f>
        <v>0</v>
      </c>
      <c r="D119" s="156">
        <f>'Funding Process Tracking'!V119</f>
        <v>0</v>
      </c>
      <c r="E119"/>
      <c r="F119" s="67">
        <f>'Initial Allocation'!C119</f>
        <v>0</v>
      </c>
      <c r="G119"/>
      <c r="H119" s="191">
        <f>'Initial Allocation'!F119</f>
        <v>0</v>
      </c>
      <c r="W119" s="21"/>
      <c r="X119" s="24"/>
      <c r="Y119" s="24"/>
      <c r="Z119" s="24"/>
    </row>
    <row r="120" spans="1:26" ht="14.25" x14ac:dyDescent="0.2">
      <c r="A120" s="11" t="s">
        <v>36</v>
      </c>
      <c r="B120" s="232">
        <f>'Funding Process Tracking'!R120</f>
        <v>0</v>
      </c>
      <c r="C120" s="235">
        <f>'Funding Process Tracking'!Z120</f>
        <v>0</v>
      </c>
      <c r="D120" s="156">
        <f>'Funding Process Tracking'!V120</f>
        <v>0</v>
      </c>
      <c r="E120"/>
      <c r="F120" s="67">
        <f>'Initial Allocation'!C120</f>
        <v>0</v>
      </c>
      <c r="G120"/>
      <c r="H120" s="191">
        <f>'Initial Allocation'!F120</f>
        <v>0</v>
      </c>
      <c r="W120" s="21"/>
      <c r="X120" s="24"/>
      <c r="Y120" s="24"/>
      <c r="Z120" s="24"/>
    </row>
    <row r="121" spans="1:26" ht="14.25" x14ac:dyDescent="0.2">
      <c r="A121" s="11" t="s">
        <v>174</v>
      </c>
      <c r="B121" s="232">
        <f>'Funding Process Tracking'!R121</f>
        <v>0</v>
      </c>
      <c r="C121" s="235">
        <f>'Funding Process Tracking'!Z121</f>
        <v>0</v>
      </c>
      <c r="D121" s="156">
        <f>'Funding Process Tracking'!V121</f>
        <v>0</v>
      </c>
      <c r="E121"/>
      <c r="F121" s="67">
        <f>'Initial Allocation'!C121</f>
        <v>0</v>
      </c>
      <c r="G121"/>
      <c r="H121" s="191">
        <f>'Initial Allocation'!F121</f>
        <v>0</v>
      </c>
      <c r="W121" s="21"/>
      <c r="X121" s="24"/>
      <c r="Y121" s="24"/>
      <c r="Z121" s="24"/>
    </row>
    <row r="122" spans="1:26" ht="14.25" x14ac:dyDescent="0.2">
      <c r="A122" s="10" t="s">
        <v>314</v>
      </c>
      <c r="B122" s="232">
        <f>'Funding Process Tracking'!R122</f>
        <v>0</v>
      </c>
      <c r="C122" s="235">
        <f>'Funding Process Tracking'!Z122</f>
        <v>0</v>
      </c>
      <c r="D122" s="156">
        <f>'Funding Process Tracking'!V122</f>
        <v>0</v>
      </c>
      <c r="E122"/>
      <c r="F122" s="67">
        <f>'Initial Allocation'!C122</f>
        <v>0</v>
      </c>
      <c r="G122"/>
      <c r="H122" s="191">
        <f>'Initial Allocation'!F122</f>
        <v>0</v>
      </c>
      <c r="W122" s="21"/>
      <c r="X122" s="24"/>
      <c r="Y122" s="24"/>
      <c r="Z122" s="24"/>
    </row>
    <row r="123" spans="1:26" ht="14.25" x14ac:dyDescent="0.2">
      <c r="A123" s="11" t="s">
        <v>214</v>
      </c>
      <c r="B123" s="232">
        <f>'Funding Process Tracking'!R123</f>
        <v>0</v>
      </c>
      <c r="C123" s="235">
        <f>'Funding Process Tracking'!Z123</f>
        <v>0</v>
      </c>
      <c r="D123" s="156">
        <f>'Funding Process Tracking'!V123</f>
        <v>0</v>
      </c>
      <c r="E123"/>
      <c r="F123" s="67">
        <f>'Initial Allocation'!C123</f>
        <v>0</v>
      </c>
      <c r="G123"/>
      <c r="H123" s="191">
        <f>'Initial Allocation'!F123</f>
        <v>0</v>
      </c>
      <c r="W123" s="21"/>
      <c r="X123" s="24"/>
      <c r="Y123" s="24"/>
      <c r="Z123" s="24"/>
    </row>
    <row r="124" spans="1:26" ht="14.25" x14ac:dyDescent="0.2">
      <c r="A124" s="11" t="s">
        <v>37</v>
      </c>
      <c r="B124" s="232">
        <f>'Funding Process Tracking'!R124</f>
        <v>3000</v>
      </c>
      <c r="C124" s="235">
        <f>'Funding Process Tracking'!Z124</f>
        <v>3000</v>
      </c>
      <c r="D124" s="156">
        <f>'Funding Process Tracking'!V124</f>
        <v>0</v>
      </c>
      <c r="E124"/>
      <c r="F124" s="67">
        <f>'Initial Allocation'!C124</f>
        <v>3000</v>
      </c>
      <c r="G124"/>
      <c r="H124" s="191">
        <f>'Initial Allocation'!F124</f>
        <v>3000</v>
      </c>
      <c r="W124" s="21"/>
      <c r="X124" s="24"/>
      <c r="Y124" s="24"/>
      <c r="Z124" s="24"/>
    </row>
    <row r="125" spans="1:26" ht="14.25" x14ac:dyDescent="0.2">
      <c r="A125" s="11" t="s">
        <v>38</v>
      </c>
      <c r="B125" s="232">
        <f>'Funding Process Tracking'!R125</f>
        <v>16500</v>
      </c>
      <c r="C125" s="235">
        <f>'Funding Process Tracking'!Z125</f>
        <v>15000</v>
      </c>
      <c r="D125" s="156">
        <f>'Funding Process Tracking'!V125</f>
        <v>0</v>
      </c>
      <c r="E125"/>
      <c r="F125" s="67">
        <f>'Initial Allocation'!C125</f>
        <v>15000</v>
      </c>
      <c r="G125"/>
      <c r="H125" s="191">
        <f>'Initial Allocation'!F125</f>
        <v>15000</v>
      </c>
      <c r="W125" s="21"/>
      <c r="X125" s="24"/>
      <c r="Y125" s="24"/>
      <c r="Z125" s="24"/>
    </row>
    <row r="126" spans="1:26" ht="25.5" x14ac:dyDescent="0.2">
      <c r="A126" s="11" t="s">
        <v>149</v>
      </c>
      <c r="B126" s="232">
        <f>'Funding Process Tracking'!R126</f>
        <v>750</v>
      </c>
      <c r="C126" s="235">
        <f>'Funding Process Tracking'!Z126</f>
        <v>750</v>
      </c>
      <c r="D126" s="156">
        <f>'Funding Process Tracking'!V126</f>
        <v>0</v>
      </c>
      <c r="E126"/>
      <c r="F126" s="67">
        <f>'Initial Allocation'!C126</f>
        <v>750</v>
      </c>
      <c r="G126"/>
      <c r="H126" s="191">
        <f>'Initial Allocation'!F126</f>
        <v>750</v>
      </c>
      <c r="W126" s="21"/>
      <c r="X126" s="24"/>
      <c r="Y126" s="24"/>
      <c r="Z126" s="24"/>
    </row>
    <row r="127" spans="1:26" ht="14.25" x14ac:dyDescent="0.2">
      <c r="A127" s="11" t="s">
        <v>39</v>
      </c>
      <c r="B127" s="232">
        <f>'Funding Process Tracking'!R127</f>
        <v>7200</v>
      </c>
      <c r="C127" s="235">
        <f>'Funding Process Tracking'!Z127</f>
        <v>7200</v>
      </c>
      <c r="D127" s="156">
        <f>'Funding Process Tracking'!V127</f>
        <v>0</v>
      </c>
      <c r="E127"/>
      <c r="F127" s="67">
        <f>'Initial Allocation'!C127</f>
        <v>7200</v>
      </c>
      <c r="G127"/>
      <c r="H127" s="191">
        <f>'Initial Allocation'!F127</f>
        <v>7200</v>
      </c>
      <c r="W127" s="21"/>
      <c r="X127" s="24"/>
      <c r="Y127" s="24"/>
      <c r="Z127" s="24"/>
    </row>
    <row r="128" spans="1:26" ht="14.25" x14ac:dyDescent="0.2">
      <c r="A128" s="11" t="s">
        <v>184</v>
      </c>
      <c r="B128" s="232">
        <f>'Funding Process Tracking'!R128</f>
        <v>0</v>
      </c>
      <c r="C128" s="235">
        <f>'Funding Process Tracking'!Z128</f>
        <v>0</v>
      </c>
      <c r="D128" s="156">
        <f>'Funding Process Tracking'!V128</f>
        <v>0</v>
      </c>
      <c r="E128"/>
      <c r="F128" s="67">
        <f>'Initial Allocation'!C128</f>
        <v>0</v>
      </c>
      <c r="G128"/>
      <c r="H128" s="191">
        <f>'Initial Allocation'!F128</f>
        <v>0</v>
      </c>
      <c r="W128" s="21"/>
      <c r="X128" s="24"/>
      <c r="Y128" s="24"/>
      <c r="Z128" s="24"/>
    </row>
    <row r="129" spans="1:26" ht="14.25" x14ac:dyDescent="0.2">
      <c r="A129" s="11" t="s">
        <v>165</v>
      </c>
      <c r="B129" s="232">
        <f>'Funding Process Tracking'!R129</f>
        <v>0</v>
      </c>
      <c r="C129" s="235">
        <f>'Funding Process Tracking'!Z129</f>
        <v>0</v>
      </c>
      <c r="D129" s="156">
        <f>'Funding Process Tracking'!V129</f>
        <v>0</v>
      </c>
      <c r="E129"/>
      <c r="F129" s="67">
        <f>'Initial Allocation'!C129</f>
        <v>0</v>
      </c>
      <c r="G129"/>
      <c r="H129" s="191">
        <f>'Initial Allocation'!F129</f>
        <v>0</v>
      </c>
      <c r="W129" s="21"/>
      <c r="X129" s="24"/>
      <c r="Y129" s="24"/>
      <c r="Z129" s="24"/>
    </row>
    <row r="130" spans="1:26" ht="14.25" x14ac:dyDescent="0.2">
      <c r="A130" s="11" t="s">
        <v>40</v>
      </c>
      <c r="B130" s="232">
        <f>'Funding Process Tracking'!R130</f>
        <v>0</v>
      </c>
      <c r="C130" s="235">
        <f>'Funding Process Tracking'!Z130</f>
        <v>0</v>
      </c>
      <c r="D130" s="156">
        <f>'Funding Process Tracking'!V130</f>
        <v>0</v>
      </c>
      <c r="E130"/>
      <c r="F130" s="67">
        <f>'Initial Allocation'!C130</f>
        <v>0</v>
      </c>
      <c r="G130"/>
      <c r="H130" s="191">
        <f>'Initial Allocation'!F130</f>
        <v>0</v>
      </c>
      <c r="W130" s="21"/>
      <c r="X130" s="24"/>
      <c r="Y130" s="24"/>
      <c r="Z130" s="24"/>
    </row>
    <row r="131" spans="1:26" ht="14.25" x14ac:dyDescent="0.2">
      <c r="A131" s="11" t="s">
        <v>41</v>
      </c>
      <c r="B131" s="232">
        <f>'Funding Process Tracking'!R131</f>
        <v>5000</v>
      </c>
      <c r="C131" s="235">
        <f>'Funding Process Tracking'!Z131</f>
        <v>5000</v>
      </c>
      <c r="D131" s="156">
        <f>'Funding Process Tracking'!V131</f>
        <v>0</v>
      </c>
      <c r="E131"/>
      <c r="F131" s="67">
        <f>'Initial Allocation'!C131</f>
        <v>5000</v>
      </c>
      <c r="G131"/>
      <c r="H131" s="191">
        <f>'Initial Allocation'!F131</f>
        <v>5000</v>
      </c>
      <c r="W131" s="21"/>
      <c r="X131" s="24"/>
      <c r="Y131" s="24"/>
      <c r="Z131" s="24"/>
    </row>
    <row r="132" spans="1:26" ht="25.5" x14ac:dyDescent="0.2">
      <c r="A132" s="11" t="s">
        <v>148</v>
      </c>
      <c r="B132" s="232">
        <f>'Funding Process Tracking'!R132</f>
        <v>0</v>
      </c>
      <c r="C132" s="235">
        <f>'Funding Process Tracking'!Z132</f>
        <v>0</v>
      </c>
      <c r="D132" s="156">
        <f>'Funding Process Tracking'!V132</f>
        <v>0</v>
      </c>
      <c r="E132"/>
      <c r="F132" s="67">
        <f>'Initial Allocation'!C132</f>
        <v>0</v>
      </c>
      <c r="G132"/>
      <c r="H132" s="191">
        <f>'Initial Allocation'!F132</f>
        <v>0</v>
      </c>
      <c r="W132" s="21"/>
      <c r="X132" s="24"/>
      <c r="Y132" s="24"/>
      <c r="Z132" s="24"/>
    </row>
    <row r="133" spans="1:26" ht="14.25" x14ac:dyDescent="0.2">
      <c r="A133" s="11" t="s">
        <v>173</v>
      </c>
      <c r="B133" s="232">
        <f>'Funding Process Tracking'!R133</f>
        <v>0</v>
      </c>
      <c r="C133" s="235">
        <f>'Funding Process Tracking'!Z133</f>
        <v>0</v>
      </c>
      <c r="D133" s="156">
        <f>'Funding Process Tracking'!V133</f>
        <v>0</v>
      </c>
      <c r="E133"/>
      <c r="F133" s="67">
        <f>'Initial Allocation'!C133</f>
        <v>0</v>
      </c>
      <c r="G133"/>
      <c r="H133" s="191">
        <f>'Initial Allocation'!F133</f>
        <v>0</v>
      </c>
      <c r="W133" s="21"/>
      <c r="X133" s="24"/>
      <c r="Y133" s="24"/>
      <c r="Z133" s="24"/>
    </row>
    <row r="134" spans="1:26" ht="14.25" x14ac:dyDescent="0.2">
      <c r="A134" s="11" t="s">
        <v>42</v>
      </c>
      <c r="B134" s="232">
        <f>'Funding Process Tracking'!R134</f>
        <v>2000</v>
      </c>
      <c r="C134" s="235">
        <f>'Funding Process Tracking'!Z134</f>
        <v>1750</v>
      </c>
      <c r="D134" s="156">
        <f>'Funding Process Tracking'!V134</f>
        <v>0</v>
      </c>
      <c r="E134"/>
      <c r="F134" s="67">
        <f>'Initial Allocation'!C134</f>
        <v>1750</v>
      </c>
      <c r="G134"/>
      <c r="H134" s="191">
        <f>'Initial Allocation'!F134</f>
        <v>1750</v>
      </c>
      <c r="W134" s="21"/>
      <c r="X134" s="24"/>
      <c r="Y134" s="24"/>
      <c r="Z134" s="24"/>
    </row>
    <row r="135" spans="1:26" ht="38.25" x14ac:dyDescent="0.2">
      <c r="A135" s="11" t="s">
        <v>145</v>
      </c>
      <c r="B135" s="232">
        <f>'Funding Process Tracking'!R135</f>
        <v>2000</v>
      </c>
      <c r="C135" s="235">
        <f>'Funding Process Tracking'!Z135</f>
        <v>325</v>
      </c>
      <c r="D135" s="156">
        <f>'Funding Process Tracking'!V135</f>
        <v>0</v>
      </c>
      <c r="E135"/>
      <c r="F135" s="67">
        <f>'Initial Allocation'!C135</f>
        <v>325</v>
      </c>
      <c r="G135"/>
      <c r="H135" s="191">
        <f>'Initial Allocation'!F135</f>
        <v>325</v>
      </c>
      <c r="W135" s="21"/>
      <c r="X135" s="24"/>
      <c r="Y135" s="24"/>
      <c r="Z135" s="24"/>
    </row>
    <row r="136" spans="1:26" ht="14.25" x14ac:dyDescent="0.2">
      <c r="A136" s="10" t="s">
        <v>249</v>
      </c>
      <c r="B136" s="232">
        <f>'Funding Process Tracking'!R136</f>
        <v>0</v>
      </c>
      <c r="C136" s="235">
        <f>'Funding Process Tracking'!Z136</f>
        <v>0</v>
      </c>
      <c r="D136" s="156">
        <f>'Funding Process Tracking'!V136</f>
        <v>0</v>
      </c>
      <c r="E136"/>
      <c r="F136" s="67">
        <f>'Initial Allocation'!C136</f>
        <v>0</v>
      </c>
      <c r="G136"/>
      <c r="H136" s="191">
        <f>'Initial Allocation'!F136</f>
        <v>0</v>
      </c>
      <c r="W136" s="21"/>
      <c r="X136" s="24"/>
      <c r="Y136" s="24"/>
      <c r="Z136" s="24"/>
    </row>
    <row r="137" spans="1:26" ht="14.25" x14ac:dyDescent="0.2">
      <c r="A137" s="11" t="s">
        <v>220</v>
      </c>
      <c r="B137" s="232">
        <f>'Funding Process Tracking'!R137</f>
        <v>0</v>
      </c>
      <c r="C137" s="235">
        <f>'Funding Process Tracking'!Z137</f>
        <v>0</v>
      </c>
      <c r="D137" s="156">
        <f>'Funding Process Tracking'!V137</f>
        <v>0</v>
      </c>
      <c r="E137"/>
      <c r="F137" s="67">
        <f>'Initial Allocation'!C137</f>
        <v>0</v>
      </c>
      <c r="G137"/>
      <c r="H137" s="191">
        <f>'Initial Allocation'!F137</f>
        <v>0</v>
      </c>
      <c r="W137" s="21"/>
      <c r="X137" s="24"/>
      <c r="Y137" s="24"/>
      <c r="Z137" s="24"/>
    </row>
    <row r="138" spans="1:26" ht="25.5" x14ac:dyDescent="0.2">
      <c r="A138" s="11" t="s">
        <v>181</v>
      </c>
      <c r="B138" s="232">
        <f>'Funding Process Tracking'!R138</f>
        <v>0</v>
      </c>
      <c r="C138" s="235">
        <f>'Funding Process Tracking'!Z138</f>
        <v>0</v>
      </c>
      <c r="D138" s="156">
        <f>'Funding Process Tracking'!V138</f>
        <v>0</v>
      </c>
      <c r="E138"/>
      <c r="F138" s="67">
        <f>'Initial Allocation'!C138</f>
        <v>0</v>
      </c>
      <c r="G138"/>
      <c r="H138" s="191">
        <f>'Initial Allocation'!F138</f>
        <v>0</v>
      </c>
      <c r="W138" s="21"/>
      <c r="X138" s="24"/>
      <c r="Y138" s="24"/>
      <c r="Z138" s="24"/>
    </row>
    <row r="139" spans="1:26" ht="14.25" x14ac:dyDescent="0.2">
      <c r="A139" s="11" t="s">
        <v>43</v>
      </c>
      <c r="B139" s="232">
        <f>'Funding Process Tracking'!R139</f>
        <v>3058.9</v>
      </c>
      <c r="C139" s="235">
        <f>'Funding Process Tracking'!Z139</f>
        <v>2700</v>
      </c>
      <c r="D139" s="156">
        <f>'Funding Process Tracking'!V139</f>
        <v>0</v>
      </c>
      <c r="E139"/>
      <c r="F139" s="67">
        <f>'Initial Allocation'!C139</f>
        <v>2700</v>
      </c>
      <c r="G139"/>
      <c r="H139" s="191">
        <f>'Initial Allocation'!F139</f>
        <v>2700</v>
      </c>
      <c r="W139" s="21"/>
      <c r="X139" s="24"/>
      <c r="Y139" s="24"/>
      <c r="Z139" s="24"/>
    </row>
    <row r="140" spans="1:26" ht="14.25" x14ac:dyDescent="0.2">
      <c r="A140" s="11" t="s">
        <v>209</v>
      </c>
      <c r="B140" s="232">
        <f>'Funding Process Tracking'!R140</f>
        <v>0</v>
      </c>
      <c r="C140" s="235">
        <f>'Funding Process Tracking'!Z140</f>
        <v>0</v>
      </c>
      <c r="D140" s="156">
        <f>'Funding Process Tracking'!V140</f>
        <v>0</v>
      </c>
      <c r="E140"/>
      <c r="F140" s="67">
        <f>'Initial Allocation'!C140</f>
        <v>0</v>
      </c>
      <c r="G140"/>
      <c r="H140" s="191">
        <f>'Initial Allocation'!F140</f>
        <v>0</v>
      </c>
      <c r="W140" s="21"/>
      <c r="X140" s="24"/>
      <c r="Y140" s="24"/>
      <c r="Z140" s="24"/>
    </row>
    <row r="141" spans="1:26" ht="14.25" x14ac:dyDescent="0.2">
      <c r="A141" s="11" t="s">
        <v>44</v>
      </c>
      <c r="B141" s="232">
        <f>'Funding Process Tracking'!R141</f>
        <v>9555</v>
      </c>
      <c r="C141" s="235">
        <f>'Funding Process Tracking'!Z141</f>
        <v>8000</v>
      </c>
      <c r="D141" s="156">
        <f>'Funding Process Tracking'!V141</f>
        <v>0</v>
      </c>
      <c r="E141"/>
      <c r="F141" s="67">
        <f>'Initial Allocation'!C141</f>
        <v>8000</v>
      </c>
      <c r="G141"/>
      <c r="H141" s="191">
        <f>'Initial Allocation'!F141</f>
        <v>8000</v>
      </c>
      <c r="W141" s="21"/>
      <c r="X141" s="24"/>
      <c r="Y141" s="24"/>
      <c r="Z141" s="24"/>
    </row>
    <row r="142" spans="1:26" ht="14.25" x14ac:dyDescent="0.2">
      <c r="A142" s="11" t="s">
        <v>156</v>
      </c>
      <c r="B142" s="232">
        <f>'Funding Process Tracking'!R142</f>
        <v>0</v>
      </c>
      <c r="C142" s="235">
        <f>'Funding Process Tracking'!Z142</f>
        <v>0</v>
      </c>
      <c r="D142" s="156">
        <f>'Funding Process Tracking'!V142</f>
        <v>0</v>
      </c>
      <c r="E142"/>
      <c r="F142" s="67">
        <f>'Initial Allocation'!C142</f>
        <v>0</v>
      </c>
      <c r="G142"/>
      <c r="H142" s="191">
        <f>'Initial Allocation'!F142</f>
        <v>0</v>
      </c>
      <c r="W142" s="21"/>
      <c r="X142" s="24"/>
      <c r="Y142" s="24"/>
      <c r="Z142" s="24"/>
    </row>
    <row r="143" spans="1:26" ht="14.25" x14ac:dyDescent="0.2">
      <c r="A143" s="11" t="s">
        <v>45</v>
      </c>
      <c r="B143" s="232">
        <f>'Funding Process Tracking'!R143</f>
        <v>4605</v>
      </c>
      <c r="C143" s="235">
        <f>'Funding Process Tracking'!Z143</f>
        <v>4400</v>
      </c>
      <c r="D143" s="156">
        <f>'Funding Process Tracking'!V143</f>
        <v>0</v>
      </c>
      <c r="E143"/>
      <c r="F143" s="67">
        <f>'Initial Allocation'!C143</f>
        <v>4400</v>
      </c>
      <c r="G143"/>
      <c r="H143" s="191">
        <f>'Initial Allocation'!F143</f>
        <v>4400</v>
      </c>
      <c r="W143" s="21"/>
      <c r="X143" s="24"/>
      <c r="Y143" s="24"/>
      <c r="Z143" s="24"/>
    </row>
    <row r="144" spans="1:26" ht="14.25" x14ac:dyDescent="0.2">
      <c r="A144" s="10" t="s">
        <v>99</v>
      </c>
      <c r="B144" s="232">
        <f>'Funding Process Tracking'!R144</f>
        <v>3510</v>
      </c>
      <c r="C144" s="235">
        <f>'Funding Process Tracking'!Z144</f>
        <v>2700</v>
      </c>
      <c r="D144" s="156">
        <f>'Funding Process Tracking'!V144</f>
        <v>0</v>
      </c>
      <c r="E144"/>
      <c r="F144" s="67">
        <f>'Initial Allocation'!C144</f>
        <v>2700</v>
      </c>
      <c r="G144"/>
      <c r="H144" s="191">
        <f>'Initial Allocation'!F144</f>
        <v>2700</v>
      </c>
      <c r="W144" s="21"/>
      <c r="X144" s="24"/>
      <c r="Y144" s="24"/>
      <c r="Z144" s="24"/>
    </row>
    <row r="145" spans="1:26" ht="14.25" x14ac:dyDescent="0.2">
      <c r="A145" s="10" t="s">
        <v>389</v>
      </c>
      <c r="B145" s="232">
        <f>'Funding Process Tracking'!R145</f>
        <v>700</v>
      </c>
      <c r="C145" s="235">
        <f>'Funding Process Tracking'!Z145</f>
        <v>500</v>
      </c>
      <c r="D145" s="156">
        <f>'Funding Process Tracking'!V145</f>
        <v>0</v>
      </c>
      <c r="E145"/>
      <c r="F145" s="67">
        <f>'Initial Allocation'!C145</f>
        <v>500</v>
      </c>
      <c r="G145"/>
      <c r="H145" s="191">
        <f>'Initial Allocation'!F145</f>
        <v>500</v>
      </c>
      <c r="W145" s="21"/>
      <c r="X145" s="24"/>
      <c r="Y145" s="24"/>
      <c r="Z145" s="24"/>
    </row>
    <row r="146" spans="1:26" ht="14.25" x14ac:dyDescent="0.2">
      <c r="A146" s="10" t="s">
        <v>328</v>
      </c>
      <c r="B146" s="232">
        <f>'Funding Process Tracking'!R146</f>
        <v>0</v>
      </c>
      <c r="C146" s="235">
        <f>'Funding Process Tracking'!Z146</f>
        <v>0</v>
      </c>
      <c r="D146" s="156">
        <f>'Funding Process Tracking'!V146</f>
        <v>0</v>
      </c>
      <c r="E146"/>
      <c r="F146" s="67">
        <f>'Initial Allocation'!C146</f>
        <v>0</v>
      </c>
      <c r="G146"/>
      <c r="H146" s="191">
        <f>'Initial Allocation'!F146</f>
        <v>0</v>
      </c>
      <c r="W146" s="21"/>
      <c r="X146" s="24"/>
      <c r="Y146" s="24"/>
      <c r="Z146" s="24"/>
    </row>
    <row r="147" spans="1:26" ht="14.25" x14ac:dyDescent="0.2">
      <c r="A147" s="10" t="s">
        <v>244</v>
      </c>
      <c r="B147" s="232">
        <f>'Funding Process Tracking'!R147</f>
        <v>0</v>
      </c>
      <c r="C147" s="235">
        <f>'Funding Process Tracking'!Z147</f>
        <v>0</v>
      </c>
      <c r="D147" s="156">
        <f>'Funding Process Tracking'!V147</f>
        <v>0</v>
      </c>
      <c r="E147"/>
      <c r="F147" s="67">
        <f>'Initial Allocation'!C147</f>
        <v>0</v>
      </c>
      <c r="G147"/>
      <c r="H147" s="191">
        <f>'Initial Allocation'!F147</f>
        <v>0</v>
      </c>
      <c r="W147" s="21"/>
      <c r="X147" s="24"/>
      <c r="Y147" s="24"/>
      <c r="Z147" s="24"/>
    </row>
    <row r="148" spans="1:26" ht="14.25" x14ac:dyDescent="0.2">
      <c r="A148" s="10" t="s">
        <v>130</v>
      </c>
      <c r="B148" s="232">
        <f>'Funding Process Tracking'!R148</f>
        <v>0</v>
      </c>
      <c r="C148" s="235">
        <f>'Funding Process Tracking'!Z148</f>
        <v>0</v>
      </c>
      <c r="D148" s="156">
        <f>'Funding Process Tracking'!V148</f>
        <v>0</v>
      </c>
      <c r="E148"/>
      <c r="F148" s="67">
        <f>'Initial Allocation'!C148</f>
        <v>0</v>
      </c>
      <c r="G148"/>
      <c r="H148" s="191">
        <f>'Initial Allocation'!F148</f>
        <v>0</v>
      </c>
      <c r="W148" s="21"/>
      <c r="X148" s="24"/>
      <c r="Y148" s="24"/>
      <c r="Z148" s="24"/>
    </row>
    <row r="149" spans="1:26" ht="14.25" x14ac:dyDescent="0.2">
      <c r="A149" s="11" t="s">
        <v>46</v>
      </c>
      <c r="B149" s="232">
        <f>'Funding Process Tracking'!R149</f>
        <v>5200</v>
      </c>
      <c r="C149" s="235">
        <f>'Funding Process Tracking'!Z149</f>
        <v>4500</v>
      </c>
      <c r="D149" s="156">
        <f>'Funding Process Tracking'!V149</f>
        <v>0</v>
      </c>
      <c r="E149"/>
      <c r="F149" s="67">
        <f>'Initial Allocation'!C149</f>
        <v>4500</v>
      </c>
      <c r="G149"/>
      <c r="H149" s="191">
        <f>'Initial Allocation'!F149</f>
        <v>4500</v>
      </c>
      <c r="W149" s="21"/>
      <c r="X149" s="24"/>
      <c r="Y149" s="24"/>
      <c r="Z149" s="24"/>
    </row>
    <row r="150" spans="1:26" ht="14.25" x14ac:dyDescent="0.2">
      <c r="A150" s="11" t="s">
        <v>47</v>
      </c>
      <c r="B150" s="232">
        <f>'Funding Process Tracking'!R150</f>
        <v>2300</v>
      </c>
      <c r="C150" s="235">
        <f>'Funding Process Tracking'!Z150</f>
        <v>2230</v>
      </c>
      <c r="D150" s="156">
        <f>'Funding Process Tracking'!V150</f>
        <v>0</v>
      </c>
      <c r="E150"/>
      <c r="F150" s="67">
        <f>'Initial Allocation'!C150</f>
        <v>2230</v>
      </c>
      <c r="G150"/>
      <c r="H150" s="191">
        <f>'Initial Allocation'!F150</f>
        <v>2230</v>
      </c>
      <c r="W150" s="21"/>
      <c r="X150" s="24"/>
      <c r="Y150" s="24"/>
      <c r="Z150" s="24"/>
    </row>
    <row r="151" spans="1:26" ht="14.25" x14ac:dyDescent="0.2">
      <c r="A151" s="11" t="s">
        <v>218</v>
      </c>
      <c r="B151" s="232">
        <f>'Funding Process Tracking'!R151</f>
        <v>0</v>
      </c>
      <c r="C151" s="235">
        <f>'Funding Process Tracking'!Z151</f>
        <v>0</v>
      </c>
      <c r="D151" s="156">
        <f>'Funding Process Tracking'!V151</f>
        <v>0</v>
      </c>
      <c r="E151"/>
      <c r="F151" s="67">
        <f>'Initial Allocation'!C151</f>
        <v>0</v>
      </c>
      <c r="G151"/>
      <c r="H151" s="191">
        <f>'Initial Allocation'!F151</f>
        <v>0</v>
      </c>
      <c r="W151" s="21"/>
      <c r="X151" s="24"/>
      <c r="Y151" s="24"/>
      <c r="Z151" s="24"/>
    </row>
    <row r="152" spans="1:26" ht="25.5" x14ac:dyDescent="0.2">
      <c r="A152" s="11" t="s">
        <v>115</v>
      </c>
      <c r="B152" s="232">
        <f>'Funding Process Tracking'!R152</f>
        <v>1300</v>
      </c>
      <c r="C152" s="235">
        <f>'Funding Process Tracking'!Z152</f>
        <v>900</v>
      </c>
      <c r="D152" s="156">
        <f>'Funding Process Tracking'!V152</f>
        <v>0</v>
      </c>
      <c r="E152"/>
      <c r="F152" s="67">
        <f>'Initial Allocation'!C152</f>
        <v>900</v>
      </c>
      <c r="G152"/>
      <c r="H152" s="191">
        <f>'Initial Allocation'!F152</f>
        <v>900</v>
      </c>
      <c r="W152" s="21"/>
      <c r="X152" s="24"/>
      <c r="Y152" s="24"/>
      <c r="Z152" s="24"/>
    </row>
    <row r="153" spans="1:26" ht="14.25" x14ac:dyDescent="0.2">
      <c r="A153" s="11" t="s">
        <v>48</v>
      </c>
      <c r="B153" s="232">
        <f>'Funding Process Tracking'!R153</f>
        <v>3250</v>
      </c>
      <c r="C153" s="235">
        <f>'Funding Process Tracking'!Z153</f>
        <v>3000</v>
      </c>
      <c r="D153" s="156">
        <f>'Funding Process Tracking'!V153</f>
        <v>0</v>
      </c>
      <c r="E153"/>
      <c r="F153" s="67">
        <f>'Initial Allocation'!C153</f>
        <v>3000</v>
      </c>
      <c r="G153"/>
      <c r="H153" s="191">
        <f>'Initial Allocation'!F153</f>
        <v>3000</v>
      </c>
      <c r="W153" s="21"/>
      <c r="X153" s="24"/>
      <c r="Y153" s="24"/>
      <c r="Z153" s="24"/>
    </row>
    <row r="154" spans="1:26" ht="25.5" x14ac:dyDescent="0.2">
      <c r="A154" s="11" t="s">
        <v>202</v>
      </c>
      <c r="B154" s="232">
        <f>'Funding Process Tracking'!R154</f>
        <v>0</v>
      </c>
      <c r="C154" s="235">
        <f>'Funding Process Tracking'!Z154</f>
        <v>0</v>
      </c>
      <c r="D154" s="156">
        <f>'Funding Process Tracking'!V154</f>
        <v>0</v>
      </c>
      <c r="E154"/>
      <c r="F154" s="67">
        <f>'Initial Allocation'!C154</f>
        <v>0</v>
      </c>
      <c r="G154"/>
      <c r="H154" s="191">
        <f>'Initial Allocation'!F154</f>
        <v>0</v>
      </c>
      <c r="W154" s="21"/>
      <c r="X154" s="24"/>
      <c r="Y154" s="24"/>
      <c r="Z154" s="24"/>
    </row>
    <row r="155" spans="1:26" ht="14.25" x14ac:dyDescent="0.2">
      <c r="A155" s="11" t="s">
        <v>119</v>
      </c>
      <c r="B155" s="232">
        <f>'Funding Process Tracking'!R155</f>
        <v>0</v>
      </c>
      <c r="C155" s="235">
        <f>'Funding Process Tracking'!Z155</f>
        <v>0</v>
      </c>
      <c r="D155" s="156">
        <f>'Funding Process Tracking'!V155</f>
        <v>0</v>
      </c>
      <c r="E155"/>
      <c r="F155" s="67">
        <f>'Initial Allocation'!C155</f>
        <v>0</v>
      </c>
      <c r="G155"/>
      <c r="H155" s="191">
        <f>'Initial Allocation'!F155</f>
        <v>0</v>
      </c>
      <c r="W155" s="21"/>
      <c r="X155" s="24"/>
      <c r="Y155" s="24"/>
      <c r="Z155" s="24"/>
    </row>
    <row r="156" spans="1:26" ht="14.25" x14ac:dyDescent="0.2">
      <c r="A156" s="11" t="s">
        <v>151</v>
      </c>
      <c r="B156" s="232">
        <f>'Funding Process Tracking'!R156</f>
        <v>0</v>
      </c>
      <c r="C156" s="235">
        <f>'Funding Process Tracking'!Z156</f>
        <v>0</v>
      </c>
      <c r="D156" s="156">
        <f>'Funding Process Tracking'!V156</f>
        <v>0</v>
      </c>
      <c r="E156"/>
      <c r="F156" s="67">
        <f>'Initial Allocation'!C156</f>
        <v>0</v>
      </c>
      <c r="G156"/>
      <c r="H156" s="191">
        <f>'Initial Allocation'!F156</f>
        <v>0</v>
      </c>
      <c r="W156" s="21"/>
      <c r="X156" s="24"/>
      <c r="Y156" s="24"/>
      <c r="Z156" s="24"/>
    </row>
    <row r="157" spans="1:26" ht="14.25" x14ac:dyDescent="0.2">
      <c r="A157" s="11" t="s">
        <v>191</v>
      </c>
      <c r="B157" s="232">
        <f>'Funding Process Tracking'!R157</f>
        <v>0</v>
      </c>
      <c r="C157" s="235">
        <f>'Funding Process Tracking'!Z157</f>
        <v>0</v>
      </c>
      <c r="D157" s="156">
        <f>'Funding Process Tracking'!V157</f>
        <v>0</v>
      </c>
      <c r="E157"/>
      <c r="F157" s="67">
        <f>'Initial Allocation'!C157</f>
        <v>0</v>
      </c>
      <c r="G157"/>
      <c r="H157" s="191">
        <f>'Initial Allocation'!F157</f>
        <v>0</v>
      </c>
      <c r="W157" s="21"/>
      <c r="X157" s="24"/>
      <c r="Y157" s="24"/>
      <c r="Z157" s="24"/>
    </row>
    <row r="158" spans="1:26" ht="14.25" x14ac:dyDescent="0.2">
      <c r="A158" s="10" t="s">
        <v>233</v>
      </c>
      <c r="B158" s="232">
        <f>'Funding Process Tracking'!R158</f>
        <v>0</v>
      </c>
      <c r="C158" s="235">
        <f>'Funding Process Tracking'!Z158</f>
        <v>0</v>
      </c>
      <c r="D158" s="156">
        <f>'Funding Process Tracking'!V158</f>
        <v>0</v>
      </c>
      <c r="E158"/>
      <c r="F158" s="67">
        <f>'Initial Allocation'!C158</f>
        <v>0</v>
      </c>
      <c r="G158"/>
      <c r="H158" s="191">
        <f>'Initial Allocation'!F158</f>
        <v>0</v>
      </c>
      <c r="W158" s="21"/>
      <c r="X158" s="24"/>
      <c r="Y158" s="24"/>
      <c r="Z158" s="24"/>
    </row>
    <row r="159" spans="1:26" ht="14.25" x14ac:dyDescent="0.2">
      <c r="A159" s="11" t="s">
        <v>215</v>
      </c>
      <c r="B159" s="232">
        <f>'Funding Process Tracking'!R159</f>
        <v>0</v>
      </c>
      <c r="C159" s="235">
        <f>'Funding Process Tracking'!Z159</f>
        <v>0</v>
      </c>
      <c r="D159" s="156">
        <f>'Funding Process Tracking'!V159</f>
        <v>0</v>
      </c>
      <c r="E159"/>
      <c r="F159" s="67">
        <f>'Initial Allocation'!C159</f>
        <v>0</v>
      </c>
      <c r="G159"/>
      <c r="H159" s="191">
        <f>'Initial Allocation'!F159</f>
        <v>0</v>
      </c>
      <c r="W159" s="21"/>
      <c r="X159" s="24"/>
      <c r="Y159" s="24"/>
      <c r="Z159" s="24"/>
    </row>
    <row r="160" spans="1:26" ht="14.25" x14ac:dyDescent="0.2">
      <c r="A160" s="11" t="s">
        <v>161</v>
      </c>
      <c r="B160" s="232">
        <f>'Funding Process Tracking'!R160</f>
        <v>15000</v>
      </c>
      <c r="C160" s="235">
        <f>'Funding Process Tracking'!Z160</f>
        <v>0</v>
      </c>
      <c r="D160" s="156">
        <f>'Funding Process Tracking'!V160</f>
        <v>0</v>
      </c>
      <c r="E160"/>
      <c r="F160" s="67">
        <f>'Initial Allocation'!C160</f>
        <v>0</v>
      </c>
      <c r="G160"/>
      <c r="H160" s="191">
        <f>'Initial Allocation'!F160</f>
        <v>0</v>
      </c>
      <c r="W160" s="21"/>
      <c r="X160" s="24"/>
      <c r="Y160" s="24"/>
      <c r="Z160" s="24"/>
    </row>
    <row r="161" spans="1:26" ht="14.25" x14ac:dyDescent="0.2">
      <c r="A161" s="10" t="s">
        <v>268</v>
      </c>
      <c r="B161" s="232">
        <f>'Funding Process Tracking'!R161</f>
        <v>800</v>
      </c>
      <c r="C161" s="235">
        <f>'Funding Process Tracking'!Z161</f>
        <v>650</v>
      </c>
      <c r="D161" s="156">
        <f>'Funding Process Tracking'!V161</f>
        <v>0</v>
      </c>
      <c r="E161"/>
      <c r="F161" s="67">
        <f>'Initial Allocation'!C161</f>
        <v>650</v>
      </c>
      <c r="G161"/>
      <c r="H161" s="191">
        <f>'Initial Allocation'!F161</f>
        <v>650</v>
      </c>
      <c r="W161" s="21"/>
      <c r="X161" s="24"/>
      <c r="Y161" s="24"/>
      <c r="Z161" s="24"/>
    </row>
    <row r="162" spans="1:26" ht="14.25" x14ac:dyDescent="0.2">
      <c r="A162" s="10" t="s">
        <v>399</v>
      </c>
      <c r="B162" s="232">
        <f>'Funding Process Tracking'!R162</f>
        <v>400</v>
      </c>
      <c r="C162" s="235">
        <f>'Funding Process Tracking'!Z162</f>
        <v>400</v>
      </c>
      <c r="D162" s="156">
        <f>'Funding Process Tracking'!V162</f>
        <v>0</v>
      </c>
      <c r="E162"/>
      <c r="F162" s="67">
        <f>'Initial Allocation'!C162</f>
        <v>400</v>
      </c>
      <c r="G162"/>
      <c r="H162" s="191">
        <f>'Initial Allocation'!F162</f>
        <v>400</v>
      </c>
      <c r="W162" s="21"/>
      <c r="X162" s="24"/>
      <c r="Y162" s="24"/>
      <c r="Z162" s="24"/>
    </row>
    <row r="163" spans="1:26" ht="14.25" x14ac:dyDescent="0.2">
      <c r="A163" s="10" t="s">
        <v>251</v>
      </c>
      <c r="B163" s="232">
        <f>'Funding Process Tracking'!R163</f>
        <v>1300</v>
      </c>
      <c r="C163" s="235">
        <f>'Funding Process Tracking'!Z163</f>
        <v>1100</v>
      </c>
      <c r="D163" s="156">
        <f>'Funding Process Tracking'!V163</f>
        <v>0</v>
      </c>
      <c r="E163"/>
      <c r="F163" s="67">
        <f>'Initial Allocation'!C163</f>
        <v>1100</v>
      </c>
      <c r="G163"/>
      <c r="H163" s="191">
        <f>'Initial Allocation'!F163</f>
        <v>1100</v>
      </c>
      <c r="W163" s="21"/>
      <c r="X163" s="24"/>
      <c r="Y163" s="24"/>
      <c r="Z163" s="24"/>
    </row>
    <row r="164" spans="1:26" ht="14.25" x14ac:dyDescent="0.2">
      <c r="A164" s="10" t="s">
        <v>228</v>
      </c>
      <c r="B164" s="232">
        <f>'Funding Process Tracking'!R164</f>
        <v>1504</v>
      </c>
      <c r="C164" s="235">
        <f>'Funding Process Tracking'!Z164</f>
        <v>1250</v>
      </c>
      <c r="D164" s="156">
        <f>'Funding Process Tracking'!V164</f>
        <v>0</v>
      </c>
      <c r="E164"/>
      <c r="F164" s="67">
        <f>'Initial Allocation'!C164</f>
        <v>1250</v>
      </c>
      <c r="G164"/>
      <c r="H164" s="191">
        <f>'Initial Allocation'!F164</f>
        <v>1250</v>
      </c>
      <c r="W164" s="21"/>
      <c r="X164" s="24"/>
      <c r="Y164" s="24"/>
      <c r="Z164" s="24"/>
    </row>
    <row r="165" spans="1:26" ht="14.25" x14ac:dyDescent="0.2">
      <c r="A165" s="10" t="s">
        <v>388</v>
      </c>
      <c r="B165" s="232">
        <f>'Funding Process Tracking'!R165</f>
        <v>800</v>
      </c>
      <c r="C165" s="235">
        <f>'Funding Process Tracking'!Z165</f>
        <v>500</v>
      </c>
      <c r="D165" s="156">
        <f>'Funding Process Tracking'!V165</f>
        <v>0</v>
      </c>
      <c r="E165"/>
      <c r="F165" s="67">
        <f>'Initial Allocation'!C165</f>
        <v>500</v>
      </c>
      <c r="G165"/>
      <c r="H165" s="191">
        <f>'Initial Allocation'!F165</f>
        <v>500</v>
      </c>
      <c r="W165" s="21"/>
      <c r="X165" s="24"/>
      <c r="Y165" s="24"/>
      <c r="Z165" s="24"/>
    </row>
    <row r="166" spans="1:26" ht="14.25" x14ac:dyDescent="0.2">
      <c r="A166" s="10" t="s">
        <v>265</v>
      </c>
      <c r="B166" s="232">
        <f>'Funding Process Tracking'!R166</f>
        <v>0</v>
      </c>
      <c r="C166" s="235">
        <f>'Funding Process Tracking'!Z166</f>
        <v>0</v>
      </c>
      <c r="D166" s="156">
        <f>'Funding Process Tracking'!V166</f>
        <v>0</v>
      </c>
      <c r="E166"/>
      <c r="F166" s="67">
        <f>'Initial Allocation'!C166</f>
        <v>0</v>
      </c>
      <c r="G166"/>
      <c r="H166" s="191">
        <f>'Initial Allocation'!F166</f>
        <v>0</v>
      </c>
      <c r="W166" s="21"/>
      <c r="X166" s="24"/>
      <c r="Y166" s="24"/>
      <c r="Z166" s="24"/>
    </row>
    <row r="167" spans="1:26" ht="14.25" x14ac:dyDescent="0.2">
      <c r="A167" s="11" t="s">
        <v>212</v>
      </c>
      <c r="B167" s="232">
        <f>'Funding Process Tracking'!R167</f>
        <v>0</v>
      </c>
      <c r="C167" s="235">
        <f>'Funding Process Tracking'!Z167</f>
        <v>0</v>
      </c>
      <c r="D167" s="156">
        <f>'Funding Process Tracking'!V167</f>
        <v>0</v>
      </c>
      <c r="E167"/>
      <c r="F167" s="67">
        <f>'Initial Allocation'!C167</f>
        <v>0</v>
      </c>
      <c r="G167"/>
      <c r="H167" s="191">
        <f>'Initial Allocation'!F167</f>
        <v>0</v>
      </c>
      <c r="W167" s="21"/>
      <c r="X167" s="24"/>
      <c r="Y167" s="24"/>
      <c r="Z167" s="24"/>
    </row>
    <row r="168" spans="1:26" ht="14.25" x14ac:dyDescent="0.2">
      <c r="A168" s="11" t="s">
        <v>280</v>
      </c>
      <c r="B168" s="232">
        <f>'Funding Process Tracking'!R168</f>
        <v>750</v>
      </c>
      <c r="C168" s="235">
        <f>'Funding Process Tracking'!Z168</f>
        <v>650</v>
      </c>
      <c r="D168" s="156">
        <f>'Funding Process Tracking'!V168</f>
        <v>0</v>
      </c>
      <c r="E168"/>
      <c r="F168" s="67">
        <f>'Initial Allocation'!C168</f>
        <v>650</v>
      </c>
      <c r="G168"/>
      <c r="H168" s="191">
        <f>'Initial Allocation'!F168</f>
        <v>650</v>
      </c>
      <c r="W168" s="21"/>
      <c r="X168" s="24"/>
      <c r="Y168" s="24"/>
      <c r="Z168" s="24"/>
    </row>
    <row r="169" spans="1:26" ht="25.5" x14ac:dyDescent="0.2">
      <c r="A169" s="11" t="s">
        <v>187</v>
      </c>
      <c r="B169" s="232">
        <f>'Funding Process Tracking'!R169</f>
        <v>0</v>
      </c>
      <c r="C169" s="235">
        <f>'Funding Process Tracking'!Z169</f>
        <v>0</v>
      </c>
      <c r="D169" s="156">
        <f>'Funding Process Tracking'!V169</f>
        <v>0</v>
      </c>
      <c r="E169"/>
      <c r="F169" s="67">
        <f>'Initial Allocation'!C169</f>
        <v>0</v>
      </c>
      <c r="G169"/>
      <c r="H169" s="191">
        <f>'Initial Allocation'!F169</f>
        <v>0</v>
      </c>
      <c r="W169" s="21"/>
      <c r="X169" s="24"/>
      <c r="Y169" s="24"/>
      <c r="Z169" s="24"/>
    </row>
    <row r="170" spans="1:26" ht="14.25" x14ac:dyDescent="0.2">
      <c r="A170" s="11" t="s">
        <v>188</v>
      </c>
      <c r="B170" s="232">
        <f>'Funding Process Tracking'!R170</f>
        <v>690</v>
      </c>
      <c r="C170" s="235">
        <f>'Funding Process Tracking'!Z170</f>
        <v>300</v>
      </c>
      <c r="D170" s="156">
        <f>'Funding Process Tracking'!V170</f>
        <v>0</v>
      </c>
      <c r="E170"/>
      <c r="F170" s="67">
        <f>'Initial Allocation'!C170</f>
        <v>300</v>
      </c>
      <c r="G170"/>
      <c r="H170" s="191">
        <f>'Initial Allocation'!F170</f>
        <v>300</v>
      </c>
      <c r="W170" s="21"/>
      <c r="X170" s="24"/>
      <c r="Y170" s="24"/>
      <c r="Z170" s="24"/>
    </row>
    <row r="171" spans="1:26" ht="14.25" x14ac:dyDescent="0.2">
      <c r="A171" s="11" t="s">
        <v>49</v>
      </c>
      <c r="B171" s="232">
        <f>'Funding Process Tracking'!R171</f>
        <v>0</v>
      </c>
      <c r="C171" s="235">
        <f>'Funding Process Tracking'!Z171</f>
        <v>0</v>
      </c>
      <c r="D171" s="156">
        <f>'Funding Process Tracking'!V171</f>
        <v>0</v>
      </c>
      <c r="E171"/>
      <c r="F171" s="67">
        <f>'Initial Allocation'!C171</f>
        <v>0</v>
      </c>
      <c r="G171"/>
      <c r="H171" s="191">
        <f>'Initial Allocation'!F171</f>
        <v>0</v>
      </c>
      <c r="W171" s="21"/>
      <c r="X171" s="24"/>
      <c r="Y171" s="24"/>
      <c r="Z171" s="24"/>
    </row>
    <row r="172" spans="1:26" ht="14.25" x14ac:dyDescent="0.2">
      <c r="A172" s="11" t="s">
        <v>50</v>
      </c>
      <c r="B172" s="232">
        <f>'Funding Process Tracking'!R172</f>
        <v>4290</v>
      </c>
      <c r="C172" s="235">
        <f>'Funding Process Tracking'!Z172</f>
        <v>3000</v>
      </c>
      <c r="D172" s="156">
        <f>'Funding Process Tracking'!V172</f>
        <v>0</v>
      </c>
      <c r="E172"/>
      <c r="F172" s="67">
        <f>'Initial Allocation'!C172</f>
        <v>3000</v>
      </c>
      <c r="G172"/>
      <c r="H172" s="191">
        <f>'Initial Allocation'!F172</f>
        <v>3000</v>
      </c>
      <c r="W172" s="21"/>
      <c r="X172" s="24"/>
      <c r="Y172" s="24"/>
      <c r="Z172" s="24"/>
    </row>
    <row r="173" spans="1:26" ht="14.25" x14ac:dyDescent="0.2">
      <c r="A173" s="10" t="s">
        <v>281</v>
      </c>
      <c r="B173" s="232">
        <f>'Funding Process Tracking'!R173</f>
        <v>0</v>
      </c>
      <c r="C173" s="235">
        <f>'Funding Process Tracking'!Z173</f>
        <v>0</v>
      </c>
      <c r="D173" s="156">
        <f>'Funding Process Tracking'!V173</f>
        <v>0</v>
      </c>
      <c r="E173"/>
      <c r="F173" s="67">
        <f>'Initial Allocation'!C173</f>
        <v>0</v>
      </c>
      <c r="G173"/>
      <c r="H173" s="191">
        <f>'Initial Allocation'!F173</f>
        <v>0</v>
      </c>
      <c r="W173" s="21"/>
      <c r="X173" s="24"/>
      <c r="Y173" s="24"/>
      <c r="Z173" s="24"/>
    </row>
    <row r="174" spans="1:26" ht="14.25" x14ac:dyDescent="0.2">
      <c r="A174" s="11" t="s">
        <v>175</v>
      </c>
      <c r="B174" s="232">
        <f>'Funding Process Tracking'!R174</f>
        <v>0</v>
      </c>
      <c r="C174" s="235">
        <f>'Funding Process Tracking'!Z174</f>
        <v>0</v>
      </c>
      <c r="D174" s="156">
        <f>'Funding Process Tracking'!V174</f>
        <v>0</v>
      </c>
      <c r="E174"/>
      <c r="F174" s="67">
        <f>'Initial Allocation'!C174</f>
        <v>0</v>
      </c>
      <c r="G174"/>
      <c r="H174" s="191">
        <f>'Initial Allocation'!F174</f>
        <v>0</v>
      </c>
      <c r="W174" s="21"/>
      <c r="X174" s="24"/>
      <c r="Y174" s="24"/>
      <c r="Z174" s="24"/>
    </row>
    <row r="175" spans="1:26" ht="14.25" x14ac:dyDescent="0.2">
      <c r="A175" s="10" t="s">
        <v>297</v>
      </c>
      <c r="B175" s="232">
        <f>'Funding Process Tracking'!R175</f>
        <v>20950</v>
      </c>
      <c r="C175" s="235">
        <f>'Funding Process Tracking'!Z175</f>
        <v>14500</v>
      </c>
      <c r="D175" s="156">
        <f>'Funding Process Tracking'!V175</f>
        <v>0</v>
      </c>
      <c r="E175"/>
      <c r="F175" s="67">
        <f>'Initial Allocation'!C175</f>
        <v>14500</v>
      </c>
      <c r="G175"/>
      <c r="H175" s="191">
        <f>'Initial Allocation'!F175</f>
        <v>14500</v>
      </c>
      <c r="W175" s="21"/>
      <c r="X175" s="24"/>
      <c r="Y175" s="24"/>
      <c r="Z175" s="24"/>
    </row>
    <row r="176" spans="1:26" ht="14.25" x14ac:dyDescent="0.2">
      <c r="A176" s="10" t="s">
        <v>359</v>
      </c>
      <c r="B176" s="232">
        <f>'Funding Process Tracking'!R176</f>
        <v>0</v>
      </c>
      <c r="C176" s="235">
        <f>'Funding Process Tracking'!Z176</f>
        <v>0</v>
      </c>
      <c r="D176" s="156">
        <f>'Funding Process Tracking'!V176</f>
        <v>0</v>
      </c>
      <c r="E176"/>
      <c r="F176" s="67">
        <f>'Initial Allocation'!C176</f>
        <v>0</v>
      </c>
      <c r="G176"/>
      <c r="H176" s="191">
        <f>'Initial Allocation'!F176</f>
        <v>0</v>
      </c>
      <c r="W176" s="21"/>
      <c r="X176" s="24"/>
      <c r="Y176" s="24"/>
      <c r="Z176" s="24"/>
    </row>
    <row r="177" spans="1:26" ht="25.5" x14ac:dyDescent="0.2">
      <c r="A177" s="11" t="s">
        <v>192</v>
      </c>
      <c r="B177" s="232">
        <f>'Funding Process Tracking'!R177</f>
        <v>0</v>
      </c>
      <c r="C177" s="235">
        <f>'Funding Process Tracking'!Z177</f>
        <v>0</v>
      </c>
      <c r="D177" s="156">
        <f>'Funding Process Tracking'!V177</f>
        <v>0</v>
      </c>
      <c r="E177"/>
      <c r="F177" s="67">
        <f>'Initial Allocation'!C177</f>
        <v>0</v>
      </c>
      <c r="G177"/>
      <c r="H177" s="191">
        <f>'Initial Allocation'!F177</f>
        <v>0</v>
      </c>
      <c r="W177" s="21"/>
      <c r="X177" s="24"/>
      <c r="Y177" s="24"/>
      <c r="Z177" s="24"/>
    </row>
    <row r="178" spans="1:26" ht="14.25" x14ac:dyDescent="0.2">
      <c r="A178" s="11" t="s">
        <v>339</v>
      </c>
      <c r="B178" s="232">
        <f>'Funding Process Tracking'!R178</f>
        <v>2600</v>
      </c>
      <c r="C178" s="235">
        <f>'Funding Process Tracking'!Z178</f>
        <v>2300</v>
      </c>
      <c r="D178" s="156">
        <f>'Funding Process Tracking'!V178</f>
        <v>0</v>
      </c>
      <c r="E178"/>
      <c r="F178" s="67">
        <f>'Initial Allocation'!C178</f>
        <v>2300</v>
      </c>
      <c r="G178"/>
      <c r="H178" s="191">
        <f>'Initial Allocation'!F178</f>
        <v>2300</v>
      </c>
      <c r="W178" s="21"/>
      <c r="X178" s="24"/>
      <c r="Y178" s="24"/>
      <c r="Z178" s="24"/>
    </row>
    <row r="179" spans="1:26" ht="14.25" x14ac:dyDescent="0.2">
      <c r="A179" s="11" t="s">
        <v>51</v>
      </c>
      <c r="B179" s="232">
        <f>'Funding Process Tracking'!R179</f>
        <v>1100</v>
      </c>
      <c r="C179" s="235">
        <f>'Funding Process Tracking'!Z179</f>
        <v>800</v>
      </c>
      <c r="D179" s="156">
        <f>'Funding Process Tracking'!V179</f>
        <v>0</v>
      </c>
      <c r="E179"/>
      <c r="F179" s="67">
        <f>'Initial Allocation'!C179</f>
        <v>800</v>
      </c>
      <c r="G179"/>
      <c r="H179" s="191">
        <f>'Initial Allocation'!F179</f>
        <v>800</v>
      </c>
      <c r="W179" s="21"/>
      <c r="X179" s="24"/>
      <c r="Y179" s="24"/>
      <c r="Z179" s="24"/>
    </row>
    <row r="180" spans="1:26" ht="14.25" x14ac:dyDescent="0.2">
      <c r="A180" s="11" t="s">
        <v>52</v>
      </c>
      <c r="B180" s="232">
        <f>'Funding Process Tracking'!R180</f>
        <v>8775</v>
      </c>
      <c r="C180" s="235">
        <f>'Funding Process Tracking'!Z180</f>
        <v>7250</v>
      </c>
      <c r="D180" s="156">
        <f>'Funding Process Tracking'!V180</f>
        <v>0</v>
      </c>
      <c r="E180"/>
      <c r="F180" s="67">
        <f>'Initial Allocation'!C180</f>
        <v>7250</v>
      </c>
      <c r="G180"/>
      <c r="H180" s="191">
        <f>'Initial Allocation'!F180</f>
        <v>7250</v>
      </c>
      <c r="W180" s="21"/>
      <c r="X180" s="24"/>
      <c r="Y180" s="24"/>
      <c r="Z180" s="24"/>
    </row>
    <row r="181" spans="1:26" ht="14.25" x14ac:dyDescent="0.2">
      <c r="A181" s="11" t="s">
        <v>105</v>
      </c>
      <c r="B181" s="232">
        <f>'Funding Process Tracking'!R181</f>
        <v>0</v>
      </c>
      <c r="C181" s="235">
        <f>'Funding Process Tracking'!Z181</f>
        <v>0</v>
      </c>
      <c r="D181" s="156">
        <f>'Funding Process Tracking'!V181</f>
        <v>0</v>
      </c>
      <c r="E181"/>
      <c r="F181" s="67">
        <f>'Initial Allocation'!C181</f>
        <v>0</v>
      </c>
      <c r="G181"/>
      <c r="H181" s="191">
        <f>'Initial Allocation'!F181</f>
        <v>0</v>
      </c>
      <c r="W181" s="21"/>
      <c r="X181" s="24"/>
      <c r="Y181" s="24"/>
      <c r="Z181" s="24"/>
    </row>
    <row r="182" spans="1:26" ht="14.25" x14ac:dyDescent="0.2">
      <c r="A182" s="11" t="s">
        <v>200</v>
      </c>
      <c r="B182" s="232">
        <f>'Funding Process Tracking'!R182</f>
        <v>0</v>
      </c>
      <c r="C182" s="235">
        <f>'Funding Process Tracking'!Z182</f>
        <v>0</v>
      </c>
      <c r="D182" s="156">
        <f>'Funding Process Tracking'!V182</f>
        <v>0</v>
      </c>
      <c r="E182"/>
      <c r="F182" s="67">
        <f>'Initial Allocation'!C182</f>
        <v>0</v>
      </c>
      <c r="G182"/>
      <c r="H182" s="191">
        <f>'Initial Allocation'!F182</f>
        <v>0</v>
      </c>
      <c r="W182" s="21"/>
      <c r="X182" s="24"/>
      <c r="Y182" s="24"/>
      <c r="Z182" s="24"/>
    </row>
    <row r="183" spans="1:26" ht="14.25" x14ac:dyDescent="0.2">
      <c r="A183" s="10" t="s">
        <v>100</v>
      </c>
      <c r="B183" s="232">
        <f>'Funding Process Tracking'!R183</f>
        <v>2600</v>
      </c>
      <c r="C183" s="235">
        <f>'Funding Process Tracking'!Z183</f>
        <v>1000</v>
      </c>
      <c r="D183" s="156">
        <f>'Funding Process Tracking'!V183</f>
        <v>0</v>
      </c>
      <c r="E183"/>
      <c r="F183" s="67">
        <f>'Initial Allocation'!C183</f>
        <v>1000</v>
      </c>
      <c r="G183"/>
      <c r="H183" s="191">
        <f>'Initial Allocation'!F183</f>
        <v>1000</v>
      </c>
      <c r="W183" s="21"/>
      <c r="X183" s="24"/>
      <c r="Y183" s="24"/>
      <c r="Z183" s="24"/>
    </row>
    <row r="184" spans="1:26" ht="38.25" x14ac:dyDescent="0.2">
      <c r="A184" s="11" t="s">
        <v>54</v>
      </c>
      <c r="B184" s="232">
        <f>'Funding Process Tracking'!R184</f>
        <v>0</v>
      </c>
      <c r="C184" s="235">
        <f>'Funding Process Tracking'!Z184</f>
        <v>0</v>
      </c>
      <c r="D184" s="156">
        <f>'Funding Process Tracking'!V184</f>
        <v>0</v>
      </c>
      <c r="E184"/>
      <c r="F184" s="67">
        <f>'Initial Allocation'!C184</f>
        <v>0</v>
      </c>
      <c r="G184"/>
      <c r="H184" s="191">
        <f>'Initial Allocation'!F184</f>
        <v>0</v>
      </c>
      <c r="W184" s="21"/>
      <c r="X184" s="24"/>
      <c r="Y184" s="24"/>
      <c r="Z184" s="24"/>
    </row>
    <row r="185" spans="1:26" ht="14.25" x14ac:dyDescent="0.2">
      <c r="A185" s="10" t="s">
        <v>53</v>
      </c>
      <c r="B185" s="232">
        <f>'Funding Process Tracking'!R185</f>
        <v>0</v>
      </c>
      <c r="C185" s="235">
        <f>'Funding Process Tracking'!Z185</f>
        <v>0</v>
      </c>
      <c r="D185" s="156">
        <f>'Funding Process Tracking'!V185</f>
        <v>0</v>
      </c>
      <c r="E185"/>
      <c r="F185" s="67">
        <f>'Initial Allocation'!C185</f>
        <v>0</v>
      </c>
      <c r="G185"/>
      <c r="H185" s="191">
        <f>'Initial Allocation'!F185</f>
        <v>0</v>
      </c>
      <c r="W185" s="21"/>
      <c r="X185" s="24"/>
      <c r="Y185" s="24"/>
      <c r="Z185" s="24"/>
    </row>
    <row r="186" spans="1:26" ht="14.25" x14ac:dyDescent="0.2">
      <c r="A186" s="10" t="s">
        <v>101</v>
      </c>
      <c r="B186" s="232">
        <f>'Funding Process Tracking'!R186</f>
        <v>130</v>
      </c>
      <c r="C186" s="235">
        <f>'Funding Process Tracking'!Z186</f>
        <v>130</v>
      </c>
      <c r="D186" s="156">
        <f>'Funding Process Tracking'!V186</f>
        <v>0</v>
      </c>
      <c r="E186"/>
      <c r="F186" s="67">
        <f>'Initial Allocation'!C186</f>
        <v>130</v>
      </c>
      <c r="G186"/>
      <c r="H186" s="191">
        <f>'Initial Allocation'!F186</f>
        <v>130</v>
      </c>
      <c r="W186" s="21"/>
      <c r="X186" s="24"/>
      <c r="Y186" s="24"/>
      <c r="Z186" s="24"/>
    </row>
    <row r="187" spans="1:26" ht="25.5" x14ac:dyDescent="0.2">
      <c r="A187" s="11" t="s">
        <v>55</v>
      </c>
      <c r="B187" s="232">
        <f>'Funding Process Tracking'!R187</f>
        <v>5000</v>
      </c>
      <c r="C187" s="235">
        <f>'Funding Process Tracking'!Z187</f>
        <v>4200</v>
      </c>
      <c r="D187" s="156">
        <f>'Funding Process Tracking'!V187</f>
        <v>0</v>
      </c>
      <c r="E187"/>
      <c r="F187" s="67">
        <f>'Initial Allocation'!C187</f>
        <v>4200</v>
      </c>
      <c r="G187"/>
      <c r="H187" s="191">
        <f>'Initial Allocation'!F187</f>
        <v>4200</v>
      </c>
      <c r="W187" s="21"/>
      <c r="X187" s="24"/>
      <c r="Y187" s="24"/>
      <c r="Z187" s="24"/>
    </row>
    <row r="188" spans="1:26" ht="14.25" x14ac:dyDescent="0.2">
      <c r="A188" s="11" t="s">
        <v>56</v>
      </c>
      <c r="B188" s="232">
        <f>'Funding Process Tracking'!R188</f>
        <v>16250</v>
      </c>
      <c r="C188" s="235">
        <f>'Funding Process Tracking'!Z188</f>
        <v>13000</v>
      </c>
      <c r="D188" s="156">
        <f>'Funding Process Tracking'!V188</f>
        <v>0</v>
      </c>
      <c r="E188"/>
      <c r="F188" s="67">
        <f>'Initial Allocation'!C188</f>
        <v>13000</v>
      </c>
      <c r="G188"/>
      <c r="H188" s="191">
        <f>'Initial Allocation'!F188</f>
        <v>13000</v>
      </c>
      <c r="W188" s="21"/>
      <c r="X188" s="24"/>
      <c r="Y188" s="24"/>
      <c r="Z188" s="24"/>
    </row>
    <row r="189" spans="1:26" ht="25.5" x14ac:dyDescent="0.2">
      <c r="A189" s="11" t="s">
        <v>120</v>
      </c>
      <c r="B189" s="232">
        <f>'Funding Process Tracking'!R189</f>
        <v>0</v>
      </c>
      <c r="C189" s="235">
        <f>'Funding Process Tracking'!Z189</f>
        <v>0</v>
      </c>
      <c r="D189" s="156">
        <f>'Funding Process Tracking'!V189</f>
        <v>0</v>
      </c>
      <c r="E189"/>
      <c r="F189" s="67">
        <f>'Initial Allocation'!C189</f>
        <v>0</v>
      </c>
      <c r="G189"/>
      <c r="H189" s="191">
        <f>'Initial Allocation'!F189</f>
        <v>0</v>
      </c>
      <c r="W189" s="21"/>
      <c r="X189" s="24"/>
      <c r="Y189" s="24"/>
      <c r="Z189" s="24"/>
    </row>
    <row r="190" spans="1:26" ht="14.25" x14ac:dyDescent="0.2">
      <c r="A190" s="11" t="s">
        <v>57</v>
      </c>
      <c r="B190" s="232">
        <f>'Funding Process Tracking'!R190</f>
        <v>10300</v>
      </c>
      <c r="C190" s="235">
        <f>'Funding Process Tracking'!Z190</f>
        <v>8500</v>
      </c>
      <c r="D190" s="156">
        <f>'Funding Process Tracking'!V190</f>
        <v>0</v>
      </c>
      <c r="E190"/>
      <c r="F190" s="67">
        <f>'Initial Allocation'!C190</f>
        <v>8500</v>
      </c>
      <c r="G190"/>
      <c r="H190" s="191">
        <f>'Initial Allocation'!F190</f>
        <v>8500</v>
      </c>
      <c r="W190" s="21"/>
      <c r="X190" s="24"/>
      <c r="Y190" s="24"/>
      <c r="Z190" s="24"/>
    </row>
    <row r="191" spans="1:26" ht="14.25" x14ac:dyDescent="0.2">
      <c r="A191" s="11" t="s">
        <v>182</v>
      </c>
      <c r="B191" s="232">
        <f>'Funding Process Tracking'!R191</f>
        <v>0</v>
      </c>
      <c r="C191" s="235">
        <f>'Funding Process Tracking'!Z191</f>
        <v>0</v>
      </c>
      <c r="D191" s="156">
        <f>'Funding Process Tracking'!V191</f>
        <v>0</v>
      </c>
      <c r="E191"/>
      <c r="F191" s="67">
        <f>'Initial Allocation'!C191</f>
        <v>0</v>
      </c>
      <c r="G191"/>
      <c r="H191" s="191">
        <f>'Initial Allocation'!F191</f>
        <v>0</v>
      </c>
      <c r="W191" s="21"/>
      <c r="X191" s="24"/>
      <c r="Y191" s="24"/>
      <c r="Z191" s="24"/>
    </row>
    <row r="192" spans="1:26" ht="14.25" x14ac:dyDescent="0.2">
      <c r="A192" s="10" t="s">
        <v>172</v>
      </c>
      <c r="B192" s="232">
        <f>'Funding Process Tracking'!R192</f>
        <v>325</v>
      </c>
      <c r="C192" s="235">
        <f>'Funding Process Tracking'!Z192</f>
        <v>250</v>
      </c>
      <c r="D192" s="156">
        <f>'Funding Process Tracking'!V192</f>
        <v>0</v>
      </c>
      <c r="E192"/>
      <c r="F192" s="67">
        <f>'Initial Allocation'!C192</f>
        <v>250</v>
      </c>
      <c r="G192"/>
      <c r="H192" s="191">
        <f>'Initial Allocation'!F192</f>
        <v>250</v>
      </c>
      <c r="W192" s="21"/>
      <c r="X192" s="24"/>
      <c r="Y192" s="24"/>
      <c r="Z192" s="24"/>
    </row>
    <row r="193" spans="1:26" ht="14.25" x14ac:dyDescent="0.2">
      <c r="A193" s="11" t="s">
        <v>58</v>
      </c>
      <c r="B193" s="232">
        <f>'Funding Process Tracking'!R193</f>
        <v>10000</v>
      </c>
      <c r="C193" s="235">
        <f>'Funding Process Tracking'!Z193</f>
        <v>9000</v>
      </c>
      <c r="D193" s="156">
        <f>'Funding Process Tracking'!V193</f>
        <v>0</v>
      </c>
      <c r="E193"/>
      <c r="F193" s="67">
        <f>'Initial Allocation'!C193</f>
        <v>9000</v>
      </c>
      <c r="G193"/>
      <c r="H193" s="191">
        <f>'Initial Allocation'!F193</f>
        <v>9000</v>
      </c>
      <c r="W193" s="21"/>
      <c r="X193" s="24"/>
      <c r="Y193" s="24"/>
      <c r="Z193" s="24"/>
    </row>
    <row r="194" spans="1:26" ht="25.5" x14ac:dyDescent="0.2">
      <c r="A194" s="10" t="s">
        <v>59</v>
      </c>
      <c r="B194" s="232">
        <f>'Funding Process Tracking'!R194</f>
        <v>0</v>
      </c>
      <c r="C194" s="235">
        <f>'Funding Process Tracking'!Z194</f>
        <v>0</v>
      </c>
      <c r="D194" s="156">
        <f>'Funding Process Tracking'!V194</f>
        <v>0</v>
      </c>
      <c r="E194"/>
      <c r="F194" s="67">
        <f>'Initial Allocation'!C194</f>
        <v>0</v>
      </c>
      <c r="G194"/>
      <c r="H194" s="191">
        <f>'Initial Allocation'!F194</f>
        <v>0</v>
      </c>
      <c r="W194" s="21"/>
      <c r="X194" s="24"/>
      <c r="Y194" s="24"/>
      <c r="Z194" s="24"/>
    </row>
    <row r="195" spans="1:26" ht="14.25" x14ac:dyDescent="0.2">
      <c r="A195" s="10" t="s">
        <v>239</v>
      </c>
      <c r="B195" s="232">
        <f>'Funding Process Tracking'!R195</f>
        <v>0</v>
      </c>
      <c r="C195" s="235">
        <f>'Funding Process Tracking'!Z195</f>
        <v>0</v>
      </c>
      <c r="D195" s="156">
        <f>'Funding Process Tracking'!V195</f>
        <v>0</v>
      </c>
      <c r="E195"/>
      <c r="F195" s="67">
        <f>'Initial Allocation'!C195</f>
        <v>0</v>
      </c>
      <c r="G195"/>
      <c r="H195" s="191">
        <f>'Initial Allocation'!F195</f>
        <v>0</v>
      </c>
      <c r="W195" s="21"/>
      <c r="X195" s="24"/>
      <c r="Y195" s="24"/>
      <c r="Z195" s="24"/>
    </row>
    <row r="196" spans="1:26" ht="14.25" x14ac:dyDescent="0.2">
      <c r="A196" s="10" t="s">
        <v>246</v>
      </c>
      <c r="B196" s="232">
        <f>'Funding Process Tracking'!R196</f>
        <v>260</v>
      </c>
      <c r="C196" s="235">
        <f>'Funding Process Tracking'!Z196</f>
        <v>260</v>
      </c>
      <c r="D196" s="156">
        <f>'Funding Process Tracking'!V196</f>
        <v>0</v>
      </c>
      <c r="E196"/>
      <c r="F196" s="67">
        <f>'Initial Allocation'!C196</f>
        <v>260</v>
      </c>
      <c r="G196"/>
      <c r="H196" s="191">
        <f>'Initial Allocation'!F196</f>
        <v>260</v>
      </c>
      <c r="W196" s="21"/>
      <c r="X196" s="24"/>
      <c r="Y196" s="24"/>
      <c r="Z196" s="24"/>
    </row>
    <row r="197" spans="1:26" ht="14.25" x14ac:dyDescent="0.2">
      <c r="A197" s="10" t="s">
        <v>298</v>
      </c>
      <c r="B197" s="232">
        <f>'Funding Process Tracking'!R197</f>
        <v>1200</v>
      </c>
      <c r="C197" s="235">
        <f>'Funding Process Tracking'!Z197</f>
        <v>900</v>
      </c>
      <c r="D197" s="156">
        <f>'Funding Process Tracking'!V197</f>
        <v>0</v>
      </c>
      <c r="E197"/>
      <c r="F197" s="67">
        <f>'Initial Allocation'!C197</f>
        <v>900</v>
      </c>
      <c r="G197"/>
      <c r="H197" s="191">
        <f>'Initial Allocation'!F197</f>
        <v>900</v>
      </c>
      <c r="W197" s="21"/>
      <c r="X197" s="24"/>
      <c r="Y197" s="24"/>
      <c r="Z197" s="24"/>
    </row>
    <row r="198" spans="1:26" ht="14.25" x14ac:dyDescent="0.2">
      <c r="A198" s="10" t="s">
        <v>405</v>
      </c>
      <c r="B198" s="232">
        <f>'Funding Process Tracking'!R198</f>
        <v>4750</v>
      </c>
      <c r="C198" s="235">
        <f>'Funding Process Tracking'!Z198</f>
        <v>500</v>
      </c>
      <c r="D198" s="156">
        <f>'Funding Process Tracking'!V198</f>
        <v>0</v>
      </c>
      <c r="E198"/>
      <c r="F198" s="67">
        <f>'Initial Allocation'!C198</f>
        <v>500</v>
      </c>
      <c r="G198"/>
      <c r="H198" s="191">
        <f>'Initial Allocation'!F198</f>
        <v>500</v>
      </c>
      <c r="W198" s="21"/>
      <c r="X198" s="24"/>
      <c r="Y198" s="24"/>
      <c r="Z198" s="24"/>
    </row>
    <row r="199" spans="1:26" ht="25.5" x14ac:dyDescent="0.2">
      <c r="A199" s="10" t="s">
        <v>310</v>
      </c>
      <c r="B199" s="232">
        <f>'Funding Process Tracking'!R199</f>
        <v>0</v>
      </c>
      <c r="C199" s="235">
        <f>'Funding Process Tracking'!Z199</f>
        <v>0</v>
      </c>
      <c r="D199" s="156">
        <f>'Funding Process Tracking'!V199</f>
        <v>0</v>
      </c>
      <c r="E199"/>
      <c r="F199" s="67">
        <f>'Initial Allocation'!C199</f>
        <v>0</v>
      </c>
      <c r="G199"/>
      <c r="H199" s="191">
        <f>'Initial Allocation'!F199</f>
        <v>0</v>
      </c>
      <c r="W199" s="21"/>
      <c r="X199" s="24"/>
      <c r="Y199" s="24"/>
      <c r="Z199" s="24"/>
    </row>
    <row r="200" spans="1:26" ht="14.25" x14ac:dyDescent="0.2">
      <c r="A200" s="10" t="s">
        <v>346</v>
      </c>
      <c r="B200" s="232">
        <f>'Funding Process Tracking'!R200</f>
        <v>0</v>
      </c>
      <c r="C200" s="235">
        <f>'Funding Process Tracking'!Z200</f>
        <v>0</v>
      </c>
      <c r="D200" s="156">
        <f>'Funding Process Tracking'!V200</f>
        <v>0</v>
      </c>
      <c r="E200"/>
      <c r="F200" s="67">
        <f>'Initial Allocation'!C200</f>
        <v>0</v>
      </c>
      <c r="G200"/>
      <c r="H200" s="191">
        <f>'Initial Allocation'!F200</f>
        <v>0</v>
      </c>
      <c r="W200" s="21"/>
      <c r="X200" s="24"/>
      <c r="Y200" s="24"/>
      <c r="Z200" s="24"/>
    </row>
    <row r="201" spans="1:26" ht="14.25" x14ac:dyDescent="0.2">
      <c r="A201" s="10" t="s">
        <v>157</v>
      </c>
      <c r="B201" s="232">
        <f>'Funding Process Tracking'!R201</f>
        <v>0</v>
      </c>
      <c r="C201" s="235">
        <f>'Funding Process Tracking'!Z201</f>
        <v>0</v>
      </c>
      <c r="D201" s="156">
        <f>'Funding Process Tracking'!V201</f>
        <v>0</v>
      </c>
      <c r="E201"/>
      <c r="F201" s="67">
        <f>'Initial Allocation'!C201</f>
        <v>0</v>
      </c>
      <c r="G201"/>
      <c r="H201" s="191">
        <f>'Initial Allocation'!F201</f>
        <v>0</v>
      </c>
      <c r="W201" s="21"/>
      <c r="X201" s="24"/>
      <c r="Y201" s="24"/>
      <c r="Z201" s="24"/>
    </row>
    <row r="202" spans="1:26" ht="14.25" x14ac:dyDescent="0.2">
      <c r="A202" s="11" t="s">
        <v>183</v>
      </c>
      <c r="B202" s="232">
        <f>'Funding Process Tracking'!R202</f>
        <v>0</v>
      </c>
      <c r="C202" s="235">
        <f>'Funding Process Tracking'!Z202</f>
        <v>0</v>
      </c>
      <c r="D202" s="156">
        <f>'Funding Process Tracking'!V202</f>
        <v>0</v>
      </c>
      <c r="E202"/>
      <c r="F202" s="67">
        <f>'Initial Allocation'!C202</f>
        <v>0</v>
      </c>
      <c r="G202"/>
      <c r="H202" s="191">
        <f>'Initial Allocation'!F202</f>
        <v>0</v>
      </c>
      <c r="W202" s="21"/>
      <c r="X202" s="24"/>
      <c r="Y202" s="24"/>
      <c r="Z202" s="24"/>
    </row>
    <row r="203" spans="1:26" ht="14.25" x14ac:dyDescent="0.2">
      <c r="A203" s="10" t="s">
        <v>60</v>
      </c>
      <c r="B203" s="232">
        <f>'Funding Process Tracking'!R203</f>
        <v>780</v>
      </c>
      <c r="C203" s="235">
        <f>'Funding Process Tracking'!Z203</f>
        <v>700</v>
      </c>
      <c r="D203" s="156">
        <f>'Funding Process Tracking'!V203</f>
        <v>0</v>
      </c>
      <c r="E203"/>
      <c r="F203" s="67">
        <f>'Initial Allocation'!C203</f>
        <v>700</v>
      </c>
      <c r="G203"/>
      <c r="H203" s="191">
        <f>'Initial Allocation'!F203</f>
        <v>700</v>
      </c>
      <c r="W203" s="21"/>
      <c r="X203" s="24"/>
      <c r="Y203" s="24"/>
      <c r="Z203" s="24"/>
    </row>
    <row r="204" spans="1:26" ht="14.25" x14ac:dyDescent="0.2">
      <c r="A204" s="10" t="s">
        <v>274</v>
      </c>
      <c r="B204" s="232">
        <f>'Funding Process Tracking'!R204</f>
        <v>0</v>
      </c>
      <c r="C204" s="235">
        <f>'Funding Process Tracking'!Z204</f>
        <v>0</v>
      </c>
      <c r="D204" s="156">
        <f>'Funding Process Tracking'!V204</f>
        <v>0</v>
      </c>
      <c r="E204"/>
      <c r="F204" s="67">
        <f>'Initial Allocation'!C204</f>
        <v>0</v>
      </c>
      <c r="G204"/>
      <c r="H204" s="191">
        <f>'Initial Allocation'!F204</f>
        <v>0</v>
      </c>
      <c r="W204" s="21"/>
      <c r="X204" s="24"/>
      <c r="Y204" s="24"/>
      <c r="Z204" s="24"/>
    </row>
    <row r="205" spans="1:26" ht="14.25" x14ac:dyDescent="0.2">
      <c r="A205" s="11" t="s">
        <v>131</v>
      </c>
      <c r="B205" s="232">
        <f>'Funding Process Tracking'!R205</f>
        <v>0</v>
      </c>
      <c r="C205" s="235">
        <f>'Funding Process Tracking'!Z205</f>
        <v>0</v>
      </c>
      <c r="D205" s="156">
        <f>'Funding Process Tracking'!V205</f>
        <v>0</v>
      </c>
      <c r="E205"/>
      <c r="F205" s="67">
        <f>'Initial Allocation'!C205</f>
        <v>0</v>
      </c>
      <c r="G205"/>
      <c r="H205" s="191">
        <f>'Initial Allocation'!F205</f>
        <v>0</v>
      </c>
      <c r="W205" s="21"/>
      <c r="X205" s="24"/>
      <c r="Y205" s="24"/>
      <c r="Z205" s="24"/>
    </row>
    <row r="206" spans="1:26" ht="14.25" x14ac:dyDescent="0.2">
      <c r="A206" s="11" t="s">
        <v>123</v>
      </c>
      <c r="B206" s="232">
        <f>'Funding Process Tracking'!R206</f>
        <v>0</v>
      </c>
      <c r="C206" s="235">
        <f>'Funding Process Tracking'!Z206</f>
        <v>0</v>
      </c>
      <c r="D206" s="156">
        <f>'Funding Process Tracking'!V206</f>
        <v>0</v>
      </c>
      <c r="E206"/>
      <c r="F206" s="67">
        <f>'Initial Allocation'!C206</f>
        <v>0</v>
      </c>
      <c r="G206"/>
      <c r="H206" s="191">
        <f>'Initial Allocation'!F206</f>
        <v>0</v>
      </c>
      <c r="W206" s="21"/>
      <c r="X206" s="24"/>
      <c r="Y206" s="24"/>
      <c r="Z206" s="24"/>
    </row>
    <row r="207" spans="1:26" ht="14.25" x14ac:dyDescent="0.2">
      <c r="A207" s="11" t="s">
        <v>140</v>
      </c>
      <c r="B207" s="232">
        <f>'Funding Process Tracking'!R207</f>
        <v>0</v>
      </c>
      <c r="C207" s="235">
        <f>'Funding Process Tracking'!Z207</f>
        <v>0</v>
      </c>
      <c r="D207" s="156">
        <f>'Funding Process Tracking'!V207</f>
        <v>0</v>
      </c>
      <c r="E207"/>
      <c r="F207" s="67">
        <f>'Initial Allocation'!C207</f>
        <v>0</v>
      </c>
      <c r="G207"/>
      <c r="H207" s="191">
        <f>'Initial Allocation'!F207</f>
        <v>0</v>
      </c>
      <c r="W207" s="21"/>
      <c r="X207" s="24"/>
      <c r="Y207" s="24"/>
      <c r="Z207" s="24"/>
    </row>
    <row r="208" spans="1:26" ht="14.25" x14ac:dyDescent="0.2">
      <c r="A208" s="10" t="s">
        <v>224</v>
      </c>
      <c r="B208" s="232">
        <f>'Funding Process Tracking'!R208</f>
        <v>0</v>
      </c>
      <c r="C208" s="235">
        <f>'Funding Process Tracking'!Z208</f>
        <v>0</v>
      </c>
      <c r="D208" s="156">
        <f>'Funding Process Tracking'!V208</f>
        <v>0</v>
      </c>
      <c r="E208"/>
      <c r="F208" s="67">
        <f>'Initial Allocation'!C208</f>
        <v>0</v>
      </c>
      <c r="G208"/>
      <c r="H208" s="191">
        <f>'Initial Allocation'!F208</f>
        <v>0</v>
      </c>
      <c r="W208" s="21"/>
      <c r="X208" s="24"/>
      <c r="Y208" s="24"/>
      <c r="Z208" s="24"/>
    </row>
    <row r="209" spans="1:26" ht="14.25" x14ac:dyDescent="0.2">
      <c r="A209" s="10" t="s">
        <v>322</v>
      </c>
      <c r="B209" s="232">
        <f>'Funding Process Tracking'!R209</f>
        <v>270</v>
      </c>
      <c r="C209" s="235">
        <f>'Funding Process Tracking'!Z209</f>
        <v>225</v>
      </c>
      <c r="D209" s="156">
        <f>'Funding Process Tracking'!V209</f>
        <v>0</v>
      </c>
      <c r="E209"/>
      <c r="F209" s="67">
        <f>'Initial Allocation'!C209</f>
        <v>225</v>
      </c>
      <c r="G209"/>
      <c r="H209" s="191">
        <f>'Initial Allocation'!F209</f>
        <v>225</v>
      </c>
      <c r="W209" s="21"/>
      <c r="X209" s="24"/>
      <c r="Y209" s="24"/>
      <c r="Z209" s="24"/>
    </row>
    <row r="210" spans="1:26" ht="14.25" x14ac:dyDescent="0.2">
      <c r="A210" s="11" t="s">
        <v>61</v>
      </c>
      <c r="B210" s="232">
        <f>'Funding Process Tracking'!R210</f>
        <v>0</v>
      </c>
      <c r="C210" s="235">
        <f>'Funding Process Tracking'!Z210</f>
        <v>0</v>
      </c>
      <c r="D210" s="156">
        <f>'Funding Process Tracking'!V210</f>
        <v>0</v>
      </c>
      <c r="E210"/>
      <c r="F210" s="67">
        <f>'Initial Allocation'!C210</f>
        <v>0</v>
      </c>
      <c r="G210"/>
      <c r="H210" s="191">
        <f>'Initial Allocation'!F210</f>
        <v>0</v>
      </c>
      <c r="W210" s="21"/>
      <c r="X210" s="24"/>
      <c r="Y210" s="24"/>
      <c r="Z210" s="24"/>
    </row>
    <row r="211" spans="1:26" ht="14.25" x14ac:dyDescent="0.2">
      <c r="A211" s="11" t="s">
        <v>62</v>
      </c>
      <c r="B211" s="232">
        <f>'Funding Process Tracking'!R211</f>
        <v>8500</v>
      </c>
      <c r="C211" s="235">
        <f>'Funding Process Tracking'!Z211</f>
        <v>8000</v>
      </c>
      <c r="D211" s="156">
        <f>'Funding Process Tracking'!V211</f>
        <v>0</v>
      </c>
      <c r="E211"/>
      <c r="F211" s="67">
        <f>'Initial Allocation'!C211</f>
        <v>8000</v>
      </c>
      <c r="G211"/>
      <c r="H211" s="191">
        <f>'Initial Allocation'!F211</f>
        <v>8000</v>
      </c>
      <c r="W211" s="21"/>
      <c r="X211" s="24"/>
      <c r="Y211" s="24"/>
      <c r="Z211" s="24"/>
    </row>
    <row r="212" spans="1:26" ht="14.25" x14ac:dyDescent="0.2">
      <c r="A212" s="11" t="s">
        <v>108</v>
      </c>
      <c r="B212" s="232">
        <f>'Funding Process Tracking'!R212</f>
        <v>0</v>
      </c>
      <c r="C212" s="235">
        <f>'Funding Process Tracking'!Z212</f>
        <v>0</v>
      </c>
      <c r="D212" s="156">
        <f>'Funding Process Tracking'!V212</f>
        <v>0</v>
      </c>
      <c r="E212"/>
      <c r="F212" s="67">
        <f>'Initial Allocation'!C212</f>
        <v>0</v>
      </c>
      <c r="G212"/>
      <c r="H212" s="191">
        <f>'Initial Allocation'!F212</f>
        <v>0</v>
      </c>
      <c r="W212" s="21"/>
      <c r="X212" s="24"/>
      <c r="Y212" s="24"/>
      <c r="Z212" s="24"/>
    </row>
    <row r="213" spans="1:26" ht="14.25" x14ac:dyDescent="0.2">
      <c r="A213" s="11" t="s">
        <v>63</v>
      </c>
      <c r="B213" s="232">
        <f>'Funding Process Tracking'!R213</f>
        <v>19500</v>
      </c>
      <c r="C213" s="235">
        <f>'Funding Process Tracking'!Z213</f>
        <v>15000</v>
      </c>
      <c r="D213" s="156">
        <f>'Funding Process Tracking'!V213</f>
        <v>0</v>
      </c>
      <c r="E213"/>
      <c r="F213" s="67">
        <f>'Initial Allocation'!C213</f>
        <v>15000</v>
      </c>
      <c r="G213"/>
      <c r="H213" s="191">
        <f>'Initial Allocation'!F213</f>
        <v>15000</v>
      </c>
      <c r="W213" s="21"/>
      <c r="X213" s="24"/>
      <c r="Y213" s="24"/>
      <c r="Z213" s="24"/>
    </row>
    <row r="214" spans="1:26" ht="14.25" x14ac:dyDescent="0.2">
      <c r="A214" s="10" t="s">
        <v>303</v>
      </c>
      <c r="B214" s="232">
        <f>'Funding Process Tracking'!R214</f>
        <v>0</v>
      </c>
      <c r="C214" s="235">
        <f>'Funding Process Tracking'!Z214</f>
        <v>0</v>
      </c>
      <c r="D214" s="156">
        <f>'Funding Process Tracking'!V214</f>
        <v>0</v>
      </c>
      <c r="E214"/>
      <c r="F214" s="67">
        <f>'Initial Allocation'!C214</f>
        <v>0</v>
      </c>
      <c r="G214"/>
      <c r="H214" s="191">
        <f>'Initial Allocation'!F214</f>
        <v>0</v>
      </c>
      <c r="W214" s="21"/>
      <c r="X214" s="24"/>
      <c r="Y214" s="24"/>
      <c r="Z214" s="24"/>
    </row>
    <row r="215" spans="1:26" ht="14.25" x14ac:dyDescent="0.2">
      <c r="A215" s="10" t="s">
        <v>106</v>
      </c>
      <c r="B215" s="232">
        <f>'Funding Process Tracking'!R215</f>
        <v>845</v>
      </c>
      <c r="C215" s="235">
        <f>'Funding Process Tracking'!Z215</f>
        <v>750</v>
      </c>
      <c r="D215" s="156">
        <f>'Funding Process Tracking'!V215</f>
        <v>0</v>
      </c>
      <c r="E215"/>
      <c r="F215" s="67">
        <f>'Initial Allocation'!C215</f>
        <v>750</v>
      </c>
      <c r="G215"/>
      <c r="H215" s="191">
        <f>'Initial Allocation'!F215</f>
        <v>750</v>
      </c>
      <c r="W215" s="21"/>
      <c r="X215" s="24"/>
      <c r="Y215" s="24"/>
      <c r="Z215" s="24"/>
    </row>
    <row r="216" spans="1:26" ht="14.25" x14ac:dyDescent="0.2">
      <c r="A216" s="10" t="s">
        <v>278</v>
      </c>
      <c r="B216" s="232">
        <f>'Funding Process Tracking'!R216</f>
        <v>0</v>
      </c>
      <c r="C216" s="235">
        <f>'Funding Process Tracking'!Z216</f>
        <v>0</v>
      </c>
      <c r="D216" s="156">
        <f>'Funding Process Tracking'!V216</f>
        <v>0</v>
      </c>
      <c r="E216"/>
      <c r="F216" s="67">
        <f>'Initial Allocation'!C216</f>
        <v>0</v>
      </c>
      <c r="G216"/>
      <c r="H216" s="191">
        <f>'Initial Allocation'!F216</f>
        <v>0</v>
      </c>
      <c r="W216" s="21"/>
      <c r="X216" s="24"/>
      <c r="Y216" s="24"/>
      <c r="Z216" s="24"/>
    </row>
    <row r="217" spans="1:26" ht="14.25" x14ac:dyDescent="0.2">
      <c r="A217" s="11" t="s">
        <v>139</v>
      </c>
      <c r="B217" s="232">
        <f>'Funding Process Tracking'!R217</f>
        <v>0</v>
      </c>
      <c r="C217" s="235">
        <f>'Funding Process Tracking'!Z217</f>
        <v>0</v>
      </c>
      <c r="D217" s="156">
        <f>'Funding Process Tracking'!V217</f>
        <v>0</v>
      </c>
      <c r="E217"/>
      <c r="F217" s="67">
        <f>'Initial Allocation'!C217</f>
        <v>0</v>
      </c>
      <c r="G217"/>
      <c r="H217" s="191">
        <f>'Initial Allocation'!F217</f>
        <v>0</v>
      </c>
      <c r="W217" s="21"/>
      <c r="X217" s="24"/>
      <c r="Y217" s="24"/>
      <c r="Z217" s="24"/>
    </row>
    <row r="218" spans="1:26" ht="25.5" x14ac:dyDescent="0.2">
      <c r="A218" s="10" t="s">
        <v>153</v>
      </c>
      <c r="B218" s="232">
        <f>'Funding Process Tracking'!R218</f>
        <v>0</v>
      </c>
      <c r="C218" s="235">
        <f>'Funding Process Tracking'!Z218</f>
        <v>0</v>
      </c>
      <c r="D218" s="156">
        <f>'Funding Process Tracking'!V218</f>
        <v>0</v>
      </c>
      <c r="E218"/>
      <c r="F218" s="67">
        <f>'Initial Allocation'!C218</f>
        <v>0</v>
      </c>
      <c r="G218"/>
      <c r="H218" s="191">
        <f>'Initial Allocation'!F218</f>
        <v>0</v>
      </c>
      <c r="W218" s="21"/>
      <c r="X218" s="24"/>
      <c r="Y218" s="24"/>
      <c r="Z218" s="24"/>
    </row>
    <row r="219" spans="1:26" ht="14.25" x14ac:dyDescent="0.2">
      <c r="A219" s="10" t="s">
        <v>240</v>
      </c>
      <c r="B219" s="232">
        <f>'Funding Process Tracking'!R219</f>
        <v>0</v>
      </c>
      <c r="C219" s="235">
        <f>'Funding Process Tracking'!Z219</f>
        <v>0</v>
      </c>
      <c r="D219" s="156">
        <f>'Funding Process Tracking'!V219</f>
        <v>0</v>
      </c>
      <c r="E219"/>
      <c r="F219" s="67">
        <f>'Initial Allocation'!C219</f>
        <v>0</v>
      </c>
      <c r="G219"/>
      <c r="H219" s="191">
        <f>'Initial Allocation'!F219</f>
        <v>0</v>
      </c>
      <c r="W219" s="21"/>
      <c r="X219" s="24"/>
      <c r="Y219" s="24"/>
      <c r="Z219" s="24"/>
    </row>
    <row r="220" spans="1:26" ht="14.25" x14ac:dyDescent="0.2">
      <c r="A220" s="11" t="s">
        <v>147</v>
      </c>
      <c r="B220" s="232">
        <f>'Funding Process Tracking'!R220</f>
        <v>0</v>
      </c>
      <c r="C220" s="235">
        <f>'Funding Process Tracking'!Z220</f>
        <v>0</v>
      </c>
      <c r="D220" s="156">
        <f>'Funding Process Tracking'!V220</f>
        <v>0</v>
      </c>
      <c r="E220"/>
      <c r="F220" s="67">
        <f>'Initial Allocation'!C220</f>
        <v>0</v>
      </c>
      <c r="G220"/>
      <c r="H220" s="191">
        <f>'Initial Allocation'!F220</f>
        <v>0</v>
      </c>
      <c r="W220" s="21"/>
      <c r="X220" s="24"/>
      <c r="Y220" s="24"/>
      <c r="Z220" s="24"/>
    </row>
    <row r="221" spans="1:26" ht="14.25" x14ac:dyDescent="0.2">
      <c r="A221" s="10" t="s">
        <v>243</v>
      </c>
      <c r="B221" s="232">
        <f>'Funding Process Tracking'!R221</f>
        <v>0</v>
      </c>
      <c r="C221" s="235">
        <f>'Funding Process Tracking'!Z221</f>
        <v>0</v>
      </c>
      <c r="D221" s="156">
        <f>'Funding Process Tracking'!V221</f>
        <v>0</v>
      </c>
      <c r="E221"/>
      <c r="F221" s="67">
        <f>'Initial Allocation'!C221</f>
        <v>0</v>
      </c>
      <c r="G221"/>
      <c r="H221" s="191">
        <f>'Initial Allocation'!F221</f>
        <v>0</v>
      </c>
      <c r="W221" s="21"/>
      <c r="X221" s="24"/>
      <c r="Y221" s="24"/>
      <c r="Z221" s="24"/>
    </row>
    <row r="222" spans="1:26" ht="14.25" x14ac:dyDescent="0.2">
      <c r="A222" s="11" t="s">
        <v>64</v>
      </c>
      <c r="B222" s="232">
        <f>'Funding Process Tracking'!R222</f>
        <v>2500</v>
      </c>
      <c r="C222" s="235">
        <f>'Funding Process Tracking'!Z222</f>
        <v>2300</v>
      </c>
      <c r="D222" s="156">
        <f>'Funding Process Tracking'!V222</f>
        <v>0</v>
      </c>
      <c r="E222"/>
      <c r="F222" s="67">
        <f>'Initial Allocation'!C222</f>
        <v>2300</v>
      </c>
      <c r="G222"/>
      <c r="H222" s="191">
        <f>'Initial Allocation'!F222</f>
        <v>2300</v>
      </c>
      <c r="W222" s="21"/>
      <c r="X222" s="24"/>
      <c r="Y222" s="24"/>
      <c r="Z222" s="24"/>
    </row>
    <row r="223" spans="1:26" ht="14.25" x14ac:dyDescent="0.2">
      <c r="A223" s="11" t="s">
        <v>65</v>
      </c>
      <c r="B223" s="232">
        <f>'Funding Process Tracking'!R223</f>
        <v>16000</v>
      </c>
      <c r="C223" s="235">
        <f>'Funding Process Tracking'!Z223</f>
        <v>15000</v>
      </c>
      <c r="D223" s="156">
        <f>'Funding Process Tracking'!V223</f>
        <v>0</v>
      </c>
      <c r="E223"/>
      <c r="F223" s="67">
        <f>'Initial Allocation'!C223</f>
        <v>15000</v>
      </c>
      <c r="G223"/>
      <c r="H223" s="191">
        <f>'Initial Allocation'!F223</f>
        <v>15000</v>
      </c>
      <c r="W223" s="21"/>
      <c r="X223" s="24"/>
      <c r="Y223" s="24"/>
      <c r="Z223" s="24"/>
    </row>
    <row r="224" spans="1:26" ht="14.25" x14ac:dyDescent="0.2">
      <c r="A224" s="10" t="s">
        <v>412</v>
      </c>
      <c r="B224" s="232">
        <f>'Funding Process Tracking'!R224</f>
        <v>500</v>
      </c>
      <c r="C224" s="235">
        <f>'Funding Process Tracking'!Z224</f>
        <v>500</v>
      </c>
      <c r="D224" s="156">
        <f>'Funding Process Tracking'!V224</f>
        <v>0</v>
      </c>
      <c r="E224"/>
      <c r="F224" s="67">
        <f>'Initial Allocation'!C224</f>
        <v>500</v>
      </c>
      <c r="G224"/>
      <c r="H224" s="191">
        <f>'Initial Allocation'!F224</f>
        <v>500</v>
      </c>
      <c r="W224" s="21"/>
      <c r="X224" s="24"/>
      <c r="Y224" s="24"/>
      <c r="Z224" s="24"/>
    </row>
    <row r="225" spans="1:26" ht="14.25" x14ac:dyDescent="0.2">
      <c r="A225" s="11" t="s">
        <v>201</v>
      </c>
      <c r="B225" s="232">
        <f>'Funding Process Tracking'!R225</f>
        <v>0</v>
      </c>
      <c r="C225" s="235">
        <f>'Funding Process Tracking'!Z225</f>
        <v>0</v>
      </c>
      <c r="D225" s="156">
        <f>'Funding Process Tracking'!V225</f>
        <v>0</v>
      </c>
      <c r="E225"/>
      <c r="F225" s="67">
        <f>'Initial Allocation'!C225</f>
        <v>0</v>
      </c>
      <c r="G225"/>
      <c r="H225" s="191">
        <f>'Initial Allocation'!F225</f>
        <v>0</v>
      </c>
      <c r="W225" s="21"/>
      <c r="X225" s="24"/>
      <c r="Y225" s="24"/>
      <c r="Z225" s="24"/>
    </row>
    <row r="226" spans="1:26" ht="14.25" x14ac:dyDescent="0.2">
      <c r="A226" s="11" t="s">
        <v>152</v>
      </c>
      <c r="B226" s="232">
        <f>'Funding Process Tracking'!R226</f>
        <v>608.4</v>
      </c>
      <c r="C226" s="235">
        <f>'Funding Process Tracking'!Z226</f>
        <v>600</v>
      </c>
      <c r="D226" s="156">
        <f>'Funding Process Tracking'!V226</f>
        <v>0</v>
      </c>
      <c r="E226"/>
      <c r="F226" s="67">
        <f>'Initial Allocation'!C226</f>
        <v>600</v>
      </c>
      <c r="G226"/>
      <c r="H226" s="191">
        <f>'Initial Allocation'!F226</f>
        <v>600</v>
      </c>
      <c r="W226" s="21"/>
      <c r="X226" s="24"/>
      <c r="Y226" s="24"/>
      <c r="Z226" s="24"/>
    </row>
    <row r="227" spans="1:26" ht="14.25" x14ac:dyDescent="0.2">
      <c r="A227" s="11" t="s">
        <v>189</v>
      </c>
      <c r="B227" s="232">
        <f>'Funding Process Tracking'!R227</f>
        <v>0</v>
      </c>
      <c r="C227" s="235">
        <f>'Funding Process Tracking'!Z227</f>
        <v>0</v>
      </c>
      <c r="D227" s="156">
        <f>'Funding Process Tracking'!V227</f>
        <v>0</v>
      </c>
      <c r="E227"/>
      <c r="F227" s="67">
        <f>'Initial Allocation'!C227</f>
        <v>0</v>
      </c>
      <c r="G227"/>
      <c r="H227" s="191">
        <f>'Initial Allocation'!F227</f>
        <v>0</v>
      </c>
      <c r="W227" s="21"/>
      <c r="X227" s="24"/>
      <c r="Y227" s="24"/>
      <c r="Z227" s="24"/>
    </row>
    <row r="228" spans="1:26" ht="14.25" x14ac:dyDescent="0.2">
      <c r="A228" s="10" t="s">
        <v>392</v>
      </c>
      <c r="B228" s="232">
        <f>'Funding Process Tracking'!R228</f>
        <v>500</v>
      </c>
      <c r="C228" s="235">
        <f>'Funding Process Tracking'!Z228</f>
        <v>300</v>
      </c>
      <c r="D228" s="156">
        <f>'Funding Process Tracking'!V228</f>
        <v>0</v>
      </c>
      <c r="E228"/>
      <c r="F228" s="67">
        <f>'Initial Allocation'!C228</f>
        <v>300</v>
      </c>
      <c r="G228"/>
      <c r="H228" s="191">
        <f>'Initial Allocation'!F228</f>
        <v>300</v>
      </c>
      <c r="W228" s="21"/>
      <c r="X228" s="24"/>
      <c r="Y228" s="24"/>
      <c r="Z228" s="24"/>
    </row>
    <row r="229" spans="1:26" ht="14.25" x14ac:dyDescent="0.2">
      <c r="A229" s="11" t="s">
        <v>66</v>
      </c>
      <c r="B229" s="232">
        <f>'Funding Process Tracking'!R229</f>
        <v>7000</v>
      </c>
      <c r="C229" s="235">
        <f>'Funding Process Tracking'!Z229</f>
        <v>5500</v>
      </c>
      <c r="D229" s="156">
        <f>'Funding Process Tracking'!V229</f>
        <v>0</v>
      </c>
      <c r="E229"/>
      <c r="F229" s="67">
        <f>'Initial Allocation'!C229</f>
        <v>5500</v>
      </c>
      <c r="G229"/>
      <c r="H229" s="191">
        <f>'Initial Allocation'!F229</f>
        <v>5500</v>
      </c>
      <c r="W229" s="21"/>
      <c r="X229" s="24"/>
      <c r="Y229" s="24"/>
      <c r="Z229" s="24"/>
    </row>
    <row r="230" spans="1:26" ht="14.25" x14ac:dyDescent="0.2">
      <c r="A230" s="10" t="s">
        <v>279</v>
      </c>
      <c r="B230" s="232">
        <f>'Funding Process Tracking'!R230</f>
        <v>0</v>
      </c>
      <c r="C230" s="235">
        <f>'Funding Process Tracking'!Z230</f>
        <v>0</v>
      </c>
      <c r="D230" s="156">
        <f>'Funding Process Tracking'!V230</f>
        <v>0</v>
      </c>
      <c r="E230"/>
      <c r="F230" s="67">
        <f>'Initial Allocation'!C230</f>
        <v>0</v>
      </c>
      <c r="G230"/>
      <c r="H230" s="191">
        <f>'Initial Allocation'!F230</f>
        <v>0</v>
      </c>
      <c r="W230" s="21"/>
      <c r="X230" s="24"/>
      <c r="Y230" s="24"/>
      <c r="Z230" s="24"/>
    </row>
    <row r="231" spans="1:26" ht="14.25" x14ac:dyDescent="0.2">
      <c r="A231" s="11" t="s">
        <v>211</v>
      </c>
      <c r="B231" s="232">
        <f>'Funding Process Tracking'!R231</f>
        <v>0</v>
      </c>
      <c r="C231" s="235">
        <f>'Funding Process Tracking'!Z231</f>
        <v>0</v>
      </c>
      <c r="D231" s="156">
        <f>'Funding Process Tracking'!V231</f>
        <v>0</v>
      </c>
      <c r="E231"/>
      <c r="F231" s="67">
        <f>'Initial Allocation'!C231</f>
        <v>0</v>
      </c>
      <c r="G231"/>
      <c r="H231" s="191">
        <f>'Initial Allocation'!F231</f>
        <v>0</v>
      </c>
      <c r="W231" s="21"/>
      <c r="X231" s="24"/>
      <c r="Y231" s="24"/>
      <c r="Z231" s="24"/>
    </row>
    <row r="232" spans="1:26" ht="14.25" x14ac:dyDescent="0.2">
      <c r="A232" s="10" t="s">
        <v>350</v>
      </c>
      <c r="B232" s="232">
        <f>'Funding Process Tracking'!R232</f>
        <v>1820</v>
      </c>
      <c r="C232" s="235">
        <f>'Funding Process Tracking'!Z232</f>
        <v>1500</v>
      </c>
      <c r="D232" s="156">
        <f>'Funding Process Tracking'!V232</f>
        <v>0</v>
      </c>
      <c r="E232"/>
      <c r="F232" s="67">
        <f>'Initial Allocation'!C232</f>
        <v>1500</v>
      </c>
      <c r="G232"/>
      <c r="H232" s="191">
        <f>'Initial Allocation'!F232</f>
        <v>1500</v>
      </c>
      <c r="W232" s="21"/>
      <c r="X232" s="24"/>
      <c r="Y232" s="24"/>
      <c r="Z232" s="24"/>
    </row>
    <row r="233" spans="1:26" ht="14.25" x14ac:dyDescent="0.2">
      <c r="A233" s="10" t="s">
        <v>385</v>
      </c>
      <c r="B233" s="232">
        <f>'Funding Process Tracking'!R233</f>
        <v>500</v>
      </c>
      <c r="C233" s="235">
        <f>'Funding Process Tracking'!Z233</f>
        <v>300</v>
      </c>
      <c r="D233" s="156">
        <f>'Funding Process Tracking'!V233</f>
        <v>0</v>
      </c>
      <c r="E233"/>
      <c r="F233" s="67">
        <f>'Initial Allocation'!C233</f>
        <v>300</v>
      </c>
      <c r="G233"/>
      <c r="H233" s="191">
        <f>'Initial Allocation'!F233</f>
        <v>300</v>
      </c>
      <c r="W233" s="21"/>
      <c r="X233" s="24"/>
      <c r="Y233" s="24"/>
      <c r="Z233" s="24"/>
    </row>
    <row r="234" spans="1:26" ht="14.25" x14ac:dyDescent="0.2">
      <c r="A234" s="11" t="s">
        <v>164</v>
      </c>
      <c r="B234" s="232">
        <f>'Funding Process Tracking'!R234</f>
        <v>780</v>
      </c>
      <c r="C234" s="235">
        <f>'Funding Process Tracking'!Z234</f>
        <v>500</v>
      </c>
      <c r="D234" s="156">
        <f>'Funding Process Tracking'!V234</f>
        <v>0</v>
      </c>
      <c r="E234"/>
      <c r="F234" s="67">
        <f>'Initial Allocation'!C234</f>
        <v>500</v>
      </c>
      <c r="G234"/>
      <c r="H234" s="191">
        <f>'Initial Allocation'!F234</f>
        <v>500</v>
      </c>
      <c r="W234" s="21"/>
      <c r="X234" s="24"/>
      <c r="Y234" s="24"/>
      <c r="Z234" s="24"/>
    </row>
    <row r="235" spans="1:26" ht="14.25" x14ac:dyDescent="0.2">
      <c r="A235" s="11" t="s">
        <v>67</v>
      </c>
      <c r="B235" s="232">
        <f>'Funding Process Tracking'!R235</f>
        <v>0</v>
      </c>
      <c r="C235" s="235">
        <f>'Funding Process Tracking'!Z235</f>
        <v>0</v>
      </c>
      <c r="D235" s="156">
        <f>'Funding Process Tracking'!V235</f>
        <v>0</v>
      </c>
      <c r="E235"/>
      <c r="F235" s="67">
        <f>'Initial Allocation'!C235</f>
        <v>0</v>
      </c>
      <c r="G235"/>
      <c r="H235" s="191">
        <f>'Initial Allocation'!F235</f>
        <v>0</v>
      </c>
      <c r="W235" s="21"/>
      <c r="X235" s="24"/>
      <c r="Y235" s="24"/>
      <c r="Z235" s="24"/>
    </row>
    <row r="236" spans="1:26" ht="14.25" x14ac:dyDescent="0.2">
      <c r="A236" s="11" t="s">
        <v>68</v>
      </c>
      <c r="B236" s="232">
        <f>'Funding Process Tracking'!R236</f>
        <v>400</v>
      </c>
      <c r="C236" s="235">
        <f>'Funding Process Tracking'!Z236</f>
        <v>0</v>
      </c>
      <c r="D236" s="156">
        <f>'Funding Process Tracking'!V236</f>
        <v>0</v>
      </c>
      <c r="E236"/>
      <c r="F236" s="67">
        <f>'Initial Allocation'!C236</f>
        <v>0</v>
      </c>
      <c r="G236"/>
      <c r="H236" s="191">
        <f>'Initial Allocation'!F236</f>
        <v>0</v>
      </c>
      <c r="W236" s="21"/>
      <c r="X236" s="24"/>
      <c r="Y236" s="24"/>
      <c r="Z236" s="24"/>
    </row>
    <row r="237" spans="1:26" ht="14.25" x14ac:dyDescent="0.2">
      <c r="A237" s="11" t="s">
        <v>170</v>
      </c>
      <c r="B237" s="232">
        <f>'Funding Process Tracking'!R237</f>
        <v>0</v>
      </c>
      <c r="C237" s="235">
        <f>'Funding Process Tracking'!Z237</f>
        <v>0</v>
      </c>
      <c r="D237" s="156">
        <f>'Funding Process Tracking'!V237</f>
        <v>0</v>
      </c>
      <c r="E237"/>
      <c r="F237" s="67">
        <f>'Initial Allocation'!C237</f>
        <v>0</v>
      </c>
      <c r="G237"/>
      <c r="H237" s="191">
        <f>'Initial Allocation'!F237</f>
        <v>0</v>
      </c>
      <c r="W237" s="21"/>
      <c r="X237" s="24"/>
      <c r="Y237" s="24"/>
      <c r="Z237" s="24"/>
    </row>
    <row r="238" spans="1:26" ht="14.25" x14ac:dyDescent="0.2">
      <c r="A238" s="10" t="s">
        <v>242</v>
      </c>
      <c r="B238" s="232">
        <f>'Funding Process Tracking'!R238</f>
        <v>15000</v>
      </c>
      <c r="C238" s="235">
        <f>'Funding Process Tracking'!Z238</f>
        <v>15000</v>
      </c>
      <c r="D238" s="156">
        <f>'Funding Process Tracking'!V238</f>
        <v>0</v>
      </c>
      <c r="E238"/>
      <c r="F238" s="67">
        <f>'Initial Allocation'!C238</f>
        <v>15000</v>
      </c>
      <c r="G238"/>
      <c r="H238" s="191">
        <f>'Initial Allocation'!F238</f>
        <v>15000</v>
      </c>
      <c r="W238" s="21"/>
      <c r="X238" s="24"/>
      <c r="Y238" s="24"/>
      <c r="Z238" s="24"/>
    </row>
    <row r="239" spans="1:26" ht="14.25" x14ac:dyDescent="0.2">
      <c r="A239" s="10" t="s">
        <v>286</v>
      </c>
      <c r="B239" s="232">
        <f>'Funding Process Tracking'!R239</f>
        <v>0</v>
      </c>
      <c r="C239" s="235">
        <f>'Funding Process Tracking'!Z239</f>
        <v>0</v>
      </c>
      <c r="D239" s="156">
        <f>'Funding Process Tracking'!V239</f>
        <v>0</v>
      </c>
      <c r="E239"/>
      <c r="F239" s="67">
        <f>'Initial Allocation'!C239</f>
        <v>0</v>
      </c>
      <c r="G239"/>
      <c r="H239" s="191">
        <f>'Initial Allocation'!F239</f>
        <v>0</v>
      </c>
      <c r="W239" s="21"/>
      <c r="X239" s="24"/>
      <c r="Y239" s="24"/>
      <c r="Z239" s="24"/>
    </row>
    <row r="240" spans="1:26" ht="14.25" x14ac:dyDescent="0.2">
      <c r="A240" s="10" t="s">
        <v>316</v>
      </c>
      <c r="B240" s="232">
        <f>'Funding Process Tracking'!R240</f>
        <v>0</v>
      </c>
      <c r="C240" s="235">
        <f>'Funding Process Tracking'!Z240</f>
        <v>0</v>
      </c>
      <c r="D240" s="156">
        <f>'Funding Process Tracking'!V240</f>
        <v>0</v>
      </c>
      <c r="E240"/>
      <c r="F240" s="67">
        <f>'Initial Allocation'!C240</f>
        <v>0</v>
      </c>
      <c r="G240"/>
      <c r="H240" s="191">
        <f>'Initial Allocation'!F240</f>
        <v>0</v>
      </c>
      <c r="W240" s="21"/>
      <c r="X240" s="24"/>
      <c r="Y240" s="24"/>
      <c r="Z240" s="24"/>
    </row>
    <row r="241" spans="1:26" ht="14.25" x14ac:dyDescent="0.2">
      <c r="A241" s="10" t="s">
        <v>252</v>
      </c>
      <c r="B241" s="232">
        <f>'Funding Process Tracking'!R241</f>
        <v>0</v>
      </c>
      <c r="C241" s="235">
        <f>'Funding Process Tracking'!Z241</f>
        <v>0</v>
      </c>
      <c r="D241" s="156">
        <f>'Funding Process Tracking'!V241</f>
        <v>0</v>
      </c>
      <c r="E241"/>
      <c r="F241" s="67">
        <f>'Initial Allocation'!C241</f>
        <v>0</v>
      </c>
      <c r="G241"/>
      <c r="H241" s="191">
        <f>'Initial Allocation'!F241</f>
        <v>0</v>
      </c>
      <c r="W241" s="21"/>
      <c r="X241" s="24"/>
      <c r="Y241" s="24"/>
      <c r="Z241" s="24"/>
    </row>
    <row r="242" spans="1:26" ht="14.25" x14ac:dyDescent="0.2">
      <c r="A242" s="11" t="s">
        <v>163</v>
      </c>
      <c r="B242" s="232">
        <f>'Funding Process Tracking'!R242</f>
        <v>0</v>
      </c>
      <c r="C242" s="235">
        <f>'Funding Process Tracking'!Z242</f>
        <v>0</v>
      </c>
      <c r="D242" s="156">
        <f>'Funding Process Tracking'!V242</f>
        <v>0</v>
      </c>
      <c r="E242"/>
      <c r="F242" s="67">
        <f>'Initial Allocation'!C242</f>
        <v>0</v>
      </c>
      <c r="G242"/>
      <c r="H242" s="191">
        <f>'Initial Allocation'!F242</f>
        <v>0</v>
      </c>
      <c r="W242" s="21"/>
      <c r="X242" s="24"/>
      <c r="Y242" s="24"/>
      <c r="Z242" s="24"/>
    </row>
    <row r="243" spans="1:26" ht="25.5" x14ac:dyDescent="0.2">
      <c r="A243" s="10" t="s">
        <v>317</v>
      </c>
      <c r="B243" s="232">
        <f>'Funding Process Tracking'!R243</f>
        <v>0</v>
      </c>
      <c r="C243" s="235">
        <f>'Funding Process Tracking'!Z243</f>
        <v>0</v>
      </c>
      <c r="D243" s="156">
        <f>'Funding Process Tracking'!V243</f>
        <v>0</v>
      </c>
      <c r="E243"/>
      <c r="F243" s="67">
        <f>'Initial Allocation'!C243</f>
        <v>0</v>
      </c>
      <c r="G243"/>
      <c r="H243" s="191">
        <f>'Initial Allocation'!F243</f>
        <v>0</v>
      </c>
      <c r="W243" s="21"/>
      <c r="X243" s="24"/>
      <c r="Y243" s="24"/>
      <c r="Z243" s="24"/>
    </row>
    <row r="244" spans="1:26" ht="14.25" x14ac:dyDescent="0.2">
      <c r="A244" s="10" t="s">
        <v>394</v>
      </c>
      <c r="B244" s="232">
        <f>'Funding Process Tracking'!R244</f>
        <v>650</v>
      </c>
      <c r="C244" s="235">
        <f>'Funding Process Tracking'!Z244</f>
        <v>500</v>
      </c>
      <c r="D244" s="156">
        <f>'Funding Process Tracking'!V244</f>
        <v>0</v>
      </c>
      <c r="E244"/>
      <c r="F244" s="67">
        <f>'Initial Allocation'!C244</f>
        <v>500</v>
      </c>
      <c r="G244"/>
      <c r="H244" s="191">
        <f>'Initial Allocation'!F244</f>
        <v>500</v>
      </c>
      <c r="W244" s="21"/>
      <c r="X244" s="24"/>
      <c r="Y244" s="24"/>
      <c r="Z244" s="24"/>
    </row>
    <row r="245" spans="1:26" ht="14.25" x14ac:dyDescent="0.2">
      <c r="A245" s="10" t="s">
        <v>312</v>
      </c>
      <c r="B245" s="232">
        <f>'Funding Process Tracking'!R245</f>
        <v>0</v>
      </c>
      <c r="C245" s="235">
        <f>'Funding Process Tracking'!Z245</f>
        <v>0</v>
      </c>
      <c r="D245" s="156">
        <f>'Funding Process Tracking'!V245</f>
        <v>0</v>
      </c>
      <c r="E245"/>
      <c r="F245" s="67">
        <f>'Initial Allocation'!C245</f>
        <v>0</v>
      </c>
      <c r="G245"/>
      <c r="H245" s="191">
        <f>'Initial Allocation'!F245</f>
        <v>0</v>
      </c>
      <c r="W245" s="21"/>
      <c r="X245" s="24"/>
      <c r="Y245" s="24"/>
      <c r="Z245" s="24"/>
    </row>
    <row r="246" spans="1:26" ht="25.5" customHeight="1" x14ac:dyDescent="0.2">
      <c r="A246" s="10" t="s">
        <v>361</v>
      </c>
      <c r="B246" s="232">
        <f>'Funding Process Tracking'!R246</f>
        <v>650</v>
      </c>
      <c r="C246" s="235">
        <f>'Funding Process Tracking'!Z246</f>
        <v>300</v>
      </c>
      <c r="D246" s="156">
        <f>'Funding Process Tracking'!V246</f>
        <v>0</v>
      </c>
      <c r="E246"/>
      <c r="F246" s="67">
        <f>'Initial Allocation'!C246</f>
        <v>300</v>
      </c>
      <c r="G246"/>
      <c r="H246" s="191">
        <f>'Initial Allocation'!F246</f>
        <v>300</v>
      </c>
      <c r="W246" s="21"/>
      <c r="X246" s="24"/>
      <c r="Y246" s="24"/>
      <c r="Z246" s="24"/>
    </row>
    <row r="247" spans="1:26" ht="19.5" customHeight="1" x14ac:dyDescent="0.2">
      <c r="A247" s="10" t="s">
        <v>311</v>
      </c>
      <c r="B247" s="232">
        <f>'Funding Process Tracking'!R247</f>
        <v>0</v>
      </c>
      <c r="C247" s="235">
        <f>'Funding Process Tracking'!Z247</f>
        <v>0</v>
      </c>
      <c r="D247" s="156">
        <f>'Funding Process Tracking'!V247</f>
        <v>0</v>
      </c>
      <c r="E247"/>
      <c r="F247" s="67">
        <f>'Initial Allocation'!C247</f>
        <v>0</v>
      </c>
      <c r="G247"/>
      <c r="H247" s="191">
        <f>'Initial Allocation'!F247</f>
        <v>0</v>
      </c>
      <c r="W247" s="21"/>
      <c r="X247" s="24"/>
      <c r="Y247" s="24"/>
      <c r="Z247" s="24"/>
    </row>
    <row r="248" spans="1:26" ht="14.25" x14ac:dyDescent="0.2">
      <c r="A248" s="10" t="s">
        <v>347</v>
      </c>
      <c r="B248" s="232">
        <f>'Funding Process Tracking'!R248</f>
        <v>845</v>
      </c>
      <c r="C248" s="235">
        <f>'Funding Process Tracking'!Z248</f>
        <v>845</v>
      </c>
      <c r="D248" s="156">
        <f>'Funding Process Tracking'!V248</f>
        <v>0</v>
      </c>
      <c r="E248"/>
      <c r="F248" s="67">
        <f>'Initial Allocation'!C248</f>
        <v>845</v>
      </c>
      <c r="G248"/>
      <c r="H248" s="191">
        <f>'Initial Allocation'!F248</f>
        <v>845</v>
      </c>
      <c r="W248" s="21"/>
      <c r="X248" s="24"/>
      <c r="Y248" s="24"/>
      <c r="Z248" s="24"/>
    </row>
    <row r="249" spans="1:26" ht="25.5" x14ac:dyDescent="0.2">
      <c r="A249" s="10" t="s">
        <v>285</v>
      </c>
      <c r="B249" s="232">
        <f>'Funding Process Tracking'!R249</f>
        <v>5000</v>
      </c>
      <c r="C249" s="235">
        <f>'Funding Process Tracking'!Z249</f>
        <v>0</v>
      </c>
      <c r="D249" s="156">
        <f>'Funding Process Tracking'!V249</f>
        <v>0</v>
      </c>
      <c r="E249"/>
      <c r="F249" s="67">
        <f>'Initial Allocation'!C249</f>
        <v>0</v>
      </c>
      <c r="G249"/>
      <c r="H249" s="191">
        <f>'Initial Allocation'!F249</f>
        <v>0</v>
      </c>
      <c r="W249" s="21"/>
      <c r="X249" s="24"/>
      <c r="Y249" s="24"/>
      <c r="Z249" s="24"/>
    </row>
    <row r="250" spans="1:26" ht="14.25" x14ac:dyDescent="0.2">
      <c r="A250" s="11" t="s">
        <v>69</v>
      </c>
      <c r="B250" s="232">
        <f>'Funding Process Tracking'!R250</f>
        <v>5000</v>
      </c>
      <c r="C250" s="235">
        <f>'Funding Process Tracking'!Z250</f>
        <v>1000</v>
      </c>
      <c r="D250" s="156">
        <f>'Funding Process Tracking'!V250</f>
        <v>0</v>
      </c>
      <c r="E250"/>
      <c r="F250" s="67">
        <f>'Initial Allocation'!C250</f>
        <v>1000</v>
      </c>
      <c r="G250"/>
      <c r="H250" s="191">
        <f>'Initial Allocation'!F250</f>
        <v>1000</v>
      </c>
      <c r="W250" s="21"/>
      <c r="X250" s="24"/>
      <c r="Y250" s="24"/>
      <c r="Z250" s="24"/>
    </row>
    <row r="251" spans="1:26" ht="14.25" x14ac:dyDescent="0.2">
      <c r="A251" s="11" t="s">
        <v>155</v>
      </c>
      <c r="B251" s="232">
        <f>'Funding Process Tracking'!R251</f>
        <v>0</v>
      </c>
      <c r="C251" s="235">
        <f>'Funding Process Tracking'!Z251</f>
        <v>0</v>
      </c>
      <c r="D251" s="156">
        <f>'Funding Process Tracking'!V251</f>
        <v>0</v>
      </c>
      <c r="E251"/>
      <c r="F251" s="67">
        <f>'Initial Allocation'!C251</f>
        <v>0</v>
      </c>
      <c r="G251"/>
      <c r="H251" s="191">
        <f>'Initial Allocation'!F251</f>
        <v>0</v>
      </c>
      <c r="W251" s="21"/>
      <c r="X251" s="24"/>
      <c r="Y251" s="24"/>
      <c r="Z251" s="24"/>
    </row>
    <row r="252" spans="1:26" ht="14.25" x14ac:dyDescent="0.2">
      <c r="A252" s="10" t="s">
        <v>255</v>
      </c>
      <c r="B252" s="232">
        <f>'Funding Process Tracking'!R252</f>
        <v>0</v>
      </c>
      <c r="C252" s="235">
        <f>'Funding Process Tracking'!Z252</f>
        <v>0</v>
      </c>
      <c r="D252" s="156">
        <f>'Funding Process Tracking'!V252</f>
        <v>0</v>
      </c>
      <c r="E252"/>
      <c r="F252" s="67">
        <f>'Initial Allocation'!C252</f>
        <v>0</v>
      </c>
      <c r="G252"/>
      <c r="H252" s="191">
        <f>'Initial Allocation'!F252</f>
        <v>0</v>
      </c>
      <c r="W252" s="21"/>
      <c r="X252" s="24"/>
      <c r="Y252" s="24"/>
      <c r="Z252" s="24"/>
    </row>
    <row r="253" spans="1:26" ht="14.25" x14ac:dyDescent="0.2">
      <c r="A253" s="10" t="s">
        <v>393</v>
      </c>
      <c r="B253" s="232">
        <f>'Funding Process Tracking'!R253</f>
        <v>500</v>
      </c>
      <c r="C253" s="235">
        <f>'Funding Process Tracking'!Z253</f>
        <v>500</v>
      </c>
      <c r="D253" s="156"/>
      <c r="E253"/>
      <c r="F253" s="67">
        <f>'Initial Allocation'!C253</f>
        <v>500</v>
      </c>
      <c r="G253"/>
      <c r="H253" s="191">
        <f>'Initial Allocation'!F253</f>
        <v>500</v>
      </c>
      <c r="W253" s="21"/>
      <c r="X253" s="24"/>
      <c r="Y253" s="24"/>
      <c r="Z253" s="24"/>
    </row>
    <row r="254" spans="1:26" ht="14.25" x14ac:dyDescent="0.2">
      <c r="A254" s="11" t="s">
        <v>219</v>
      </c>
      <c r="B254" s="232">
        <f>'Funding Process Tracking'!R254</f>
        <v>250</v>
      </c>
      <c r="C254" s="235">
        <f>'Funding Process Tracking'!Z254</f>
        <v>0</v>
      </c>
      <c r="D254" s="156">
        <f>'Funding Process Tracking'!V254</f>
        <v>0</v>
      </c>
      <c r="E254"/>
      <c r="F254" s="67">
        <f>'Initial Allocation'!C254</f>
        <v>0</v>
      </c>
      <c r="G254"/>
      <c r="H254" s="191">
        <f>'Initial Allocation'!F254</f>
        <v>0</v>
      </c>
      <c r="W254" s="21"/>
      <c r="X254" s="24"/>
      <c r="Y254" s="24"/>
      <c r="Z254" s="24"/>
    </row>
    <row r="255" spans="1:26" ht="14.25" x14ac:dyDescent="0.2">
      <c r="A255" s="10" t="s">
        <v>306</v>
      </c>
      <c r="B255" s="232">
        <f>'Funding Process Tracking'!R255</f>
        <v>780</v>
      </c>
      <c r="C255" s="235">
        <f>'Funding Process Tracking'!Z255</f>
        <v>750</v>
      </c>
      <c r="D255" s="156">
        <f>'Funding Process Tracking'!V255</f>
        <v>0</v>
      </c>
      <c r="E255"/>
      <c r="F255" s="67">
        <f>'Initial Allocation'!C255</f>
        <v>750</v>
      </c>
      <c r="G255"/>
      <c r="H255" s="191">
        <f>'Initial Allocation'!F255</f>
        <v>750</v>
      </c>
      <c r="W255" s="21"/>
      <c r="X255" s="24"/>
      <c r="Y255" s="24"/>
      <c r="Z255" s="24"/>
    </row>
    <row r="256" spans="1:26" ht="14.25" x14ac:dyDescent="0.2">
      <c r="A256" s="11" t="s">
        <v>199</v>
      </c>
      <c r="B256" s="232">
        <f>'Funding Process Tracking'!R256</f>
        <v>0</v>
      </c>
      <c r="C256" s="235">
        <f>'Funding Process Tracking'!Z256</f>
        <v>0</v>
      </c>
      <c r="D256" s="156">
        <f>'Funding Process Tracking'!V256</f>
        <v>0</v>
      </c>
      <c r="E256"/>
      <c r="F256" s="67">
        <f>'Initial Allocation'!C256</f>
        <v>0</v>
      </c>
      <c r="G256"/>
      <c r="H256" s="191">
        <f>'Initial Allocation'!F256</f>
        <v>0</v>
      </c>
      <c r="W256" s="21"/>
      <c r="X256" s="24"/>
      <c r="Y256" s="24"/>
      <c r="Z256" s="24"/>
    </row>
    <row r="257" spans="1:26" ht="14.25" x14ac:dyDescent="0.2">
      <c r="A257" s="11" t="s">
        <v>208</v>
      </c>
      <c r="B257" s="232">
        <f>'Funding Process Tracking'!R257</f>
        <v>0</v>
      </c>
      <c r="C257" s="235">
        <f>'Funding Process Tracking'!Z257</f>
        <v>0</v>
      </c>
      <c r="D257" s="156">
        <f>'Funding Process Tracking'!V257</f>
        <v>0</v>
      </c>
      <c r="E257"/>
      <c r="F257" s="67">
        <f>'Initial Allocation'!C257</f>
        <v>0</v>
      </c>
      <c r="G257"/>
      <c r="H257" s="191">
        <f>'Initial Allocation'!F257</f>
        <v>0</v>
      </c>
      <c r="W257" s="21"/>
      <c r="X257" s="24"/>
      <c r="Y257" s="24"/>
      <c r="Z257" s="24"/>
    </row>
    <row r="258" spans="1:26" ht="28.5" customHeight="1" x14ac:dyDescent="0.2">
      <c r="A258" s="10" t="s">
        <v>354</v>
      </c>
      <c r="B258" s="232">
        <f>'Funding Process Tracking'!R258</f>
        <v>650</v>
      </c>
      <c r="C258" s="235">
        <f>'Funding Process Tracking'!Z258</f>
        <v>0</v>
      </c>
      <c r="D258" s="156"/>
      <c r="E258"/>
      <c r="F258" s="67">
        <f>'Initial Allocation'!C258</f>
        <v>0</v>
      </c>
      <c r="G258"/>
      <c r="H258" s="191">
        <f>'Initial Allocation'!F258</f>
        <v>0</v>
      </c>
      <c r="W258" s="21"/>
      <c r="X258" s="24"/>
      <c r="Y258" s="24"/>
      <c r="Z258" s="24"/>
    </row>
    <row r="259" spans="1:26" ht="14.25" x14ac:dyDescent="0.2">
      <c r="A259" s="10" t="s">
        <v>236</v>
      </c>
      <c r="B259" s="232">
        <f>'Funding Process Tracking'!R259</f>
        <v>750</v>
      </c>
      <c r="C259" s="235">
        <f>'Funding Process Tracking'!Z259</f>
        <v>750</v>
      </c>
      <c r="D259" s="156">
        <f>'Funding Process Tracking'!V259</f>
        <v>0</v>
      </c>
      <c r="E259"/>
      <c r="F259" s="67">
        <f>'Initial Allocation'!C259</f>
        <v>750</v>
      </c>
      <c r="G259"/>
      <c r="H259" s="191">
        <f>'Initial Allocation'!F259</f>
        <v>750</v>
      </c>
      <c r="W259" s="21"/>
      <c r="X259" s="24"/>
      <c r="Y259" s="24"/>
      <c r="Z259" s="24"/>
    </row>
    <row r="260" spans="1:26" ht="14.25" x14ac:dyDescent="0.2">
      <c r="A260" s="10" t="s">
        <v>400</v>
      </c>
      <c r="B260" s="232">
        <f>'Funding Process Tracking'!R260</f>
        <v>2000</v>
      </c>
      <c r="C260" s="235">
        <f>'Funding Process Tracking'!Z260</f>
        <v>0</v>
      </c>
      <c r="D260" s="156"/>
      <c r="E260"/>
      <c r="F260" s="67">
        <f>'Initial Allocation'!C260</f>
        <v>0</v>
      </c>
      <c r="G260"/>
      <c r="H260" s="191">
        <f>'Initial Allocation'!F260</f>
        <v>0</v>
      </c>
      <c r="W260" s="21"/>
      <c r="X260" s="24"/>
      <c r="Y260" s="24"/>
      <c r="Z260" s="24"/>
    </row>
    <row r="261" spans="1:26" ht="25.5" x14ac:dyDescent="0.2">
      <c r="A261" s="11" t="s">
        <v>70</v>
      </c>
      <c r="B261" s="232">
        <f>'Funding Process Tracking'!R261</f>
        <v>0</v>
      </c>
      <c r="C261" s="235">
        <f>'Funding Process Tracking'!Z261</f>
        <v>0</v>
      </c>
      <c r="D261" s="156">
        <f>'Funding Process Tracking'!V261</f>
        <v>0</v>
      </c>
      <c r="E261"/>
      <c r="F261" s="67">
        <f>'Initial Allocation'!C261</f>
        <v>0</v>
      </c>
      <c r="G261"/>
      <c r="H261" s="191">
        <f>'Initial Allocation'!F261</f>
        <v>0</v>
      </c>
      <c r="W261" s="21"/>
      <c r="X261" s="24"/>
      <c r="Y261" s="24"/>
      <c r="Z261" s="24"/>
    </row>
    <row r="262" spans="1:26" ht="14.25" x14ac:dyDescent="0.2">
      <c r="A262" s="11" t="s">
        <v>132</v>
      </c>
      <c r="B262" s="232">
        <f>'Funding Process Tracking'!R262</f>
        <v>0</v>
      </c>
      <c r="C262" s="235">
        <f>'Funding Process Tracking'!Z262</f>
        <v>0</v>
      </c>
      <c r="D262" s="156">
        <f>'Funding Process Tracking'!V262</f>
        <v>0</v>
      </c>
      <c r="E262"/>
      <c r="F262" s="67">
        <f>'Initial Allocation'!C262</f>
        <v>0</v>
      </c>
      <c r="G262"/>
      <c r="H262" s="191">
        <f>'Initial Allocation'!F262</f>
        <v>0</v>
      </c>
      <c r="W262" s="21"/>
      <c r="X262" s="24"/>
      <c r="Y262" s="24"/>
      <c r="Z262" s="24"/>
    </row>
    <row r="263" spans="1:26" ht="14.25" x14ac:dyDescent="0.2">
      <c r="A263" s="11" t="s">
        <v>301</v>
      </c>
      <c r="B263" s="232">
        <f>'Funding Process Tracking'!R263</f>
        <v>0</v>
      </c>
      <c r="C263" s="235">
        <f>'Funding Process Tracking'!Z263</f>
        <v>0</v>
      </c>
      <c r="D263" s="156">
        <f>'Funding Process Tracking'!V263</f>
        <v>0</v>
      </c>
      <c r="E263"/>
      <c r="F263" s="67">
        <f>'Initial Allocation'!C263</f>
        <v>0</v>
      </c>
      <c r="G263"/>
      <c r="H263" s="191">
        <f>'Initial Allocation'!F263</f>
        <v>0</v>
      </c>
      <c r="W263" s="21"/>
      <c r="X263" s="24"/>
      <c r="Y263" s="24"/>
      <c r="Z263" s="24"/>
    </row>
    <row r="264" spans="1:26" ht="14.25" x14ac:dyDescent="0.2">
      <c r="A264" s="10" t="s">
        <v>248</v>
      </c>
      <c r="B264" s="232">
        <f>'Funding Process Tracking'!R264</f>
        <v>0</v>
      </c>
      <c r="C264" s="235">
        <f>'Funding Process Tracking'!Z264</f>
        <v>0</v>
      </c>
      <c r="D264" s="156">
        <f>'Funding Process Tracking'!V264</f>
        <v>0</v>
      </c>
      <c r="E264"/>
      <c r="F264" s="67">
        <f>'Initial Allocation'!C264</f>
        <v>0</v>
      </c>
      <c r="G264"/>
      <c r="H264" s="191">
        <f>'Initial Allocation'!F264</f>
        <v>0</v>
      </c>
      <c r="W264" s="21"/>
      <c r="X264" s="24"/>
      <c r="Y264" s="24"/>
      <c r="Z264" s="24"/>
    </row>
    <row r="265" spans="1:26" ht="14.25" x14ac:dyDescent="0.2">
      <c r="A265" s="11" t="s">
        <v>71</v>
      </c>
      <c r="B265" s="232">
        <f>'Funding Process Tracking'!R265</f>
        <v>0</v>
      </c>
      <c r="C265" s="235">
        <f>'Funding Process Tracking'!Z265</f>
        <v>0</v>
      </c>
      <c r="D265" s="156">
        <f>'Funding Process Tracking'!V265</f>
        <v>0</v>
      </c>
      <c r="E265"/>
      <c r="F265" s="67">
        <f>'Initial Allocation'!C265</f>
        <v>0</v>
      </c>
      <c r="G265"/>
      <c r="H265" s="191">
        <f>'Initial Allocation'!F265</f>
        <v>0</v>
      </c>
      <c r="W265" s="21"/>
      <c r="X265" s="24"/>
      <c r="Y265" s="24"/>
      <c r="Z265" s="24"/>
    </row>
    <row r="266" spans="1:26" ht="25.5" x14ac:dyDescent="0.2">
      <c r="A266" s="11" t="s">
        <v>72</v>
      </c>
      <c r="B266" s="232">
        <f>'Funding Process Tracking'!R266</f>
        <v>8145</v>
      </c>
      <c r="C266" s="235">
        <f>'Funding Process Tracking'!Z266</f>
        <v>500</v>
      </c>
      <c r="D266" s="156">
        <f>'Funding Process Tracking'!V266</f>
        <v>0</v>
      </c>
      <c r="E266"/>
      <c r="F266" s="67">
        <f>'Initial Allocation'!C266</f>
        <v>500</v>
      </c>
      <c r="G266"/>
      <c r="H266" s="191">
        <f>'Initial Allocation'!F266</f>
        <v>500</v>
      </c>
      <c r="W266" s="21"/>
      <c r="X266" s="24"/>
      <c r="Y266" s="24"/>
      <c r="Z266" s="24"/>
    </row>
    <row r="267" spans="1:26" ht="14.25" x14ac:dyDescent="0.2">
      <c r="A267" s="10" t="s">
        <v>383</v>
      </c>
      <c r="B267" s="232">
        <f>'Funding Process Tracking'!R267</f>
        <v>1000</v>
      </c>
      <c r="C267" s="235">
        <f>'Funding Process Tracking'!Z267</f>
        <v>0</v>
      </c>
      <c r="D267" s="156">
        <f>'Funding Process Tracking'!V267</f>
        <v>0</v>
      </c>
      <c r="E267"/>
      <c r="F267" s="67">
        <f>'Initial Allocation'!C267</f>
        <v>0</v>
      </c>
      <c r="G267"/>
      <c r="H267" s="191">
        <f>'Initial Allocation'!F267</f>
        <v>0</v>
      </c>
      <c r="W267" s="21"/>
      <c r="X267" s="24"/>
      <c r="Y267" s="24"/>
      <c r="Z267" s="24"/>
    </row>
    <row r="268" spans="1:26" ht="14.25" x14ac:dyDescent="0.2">
      <c r="A268" s="10" t="s">
        <v>308</v>
      </c>
      <c r="B268" s="232">
        <f>'Funding Process Tracking'!R268</f>
        <v>650</v>
      </c>
      <c r="C268" s="235">
        <f>'Funding Process Tracking'!Z268</f>
        <v>600</v>
      </c>
      <c r="D268" s="156">
        <f>'Funding Process Tracking'!V268</f>
        <v>0</v>
      </c>
      <c r="E268"/>
      <c r="F268" s="67">
        <f>'Initial Allocation'!C268</f>
        <v>600</v>
      </c>
      <c r="G268"/>
      <c r="H268" s="191">
        <f>'Initial Allocation'!F268</f>
        <v>600</v>
      </c>
      <c r="W268" s="21"/>
      <c r="X268" s="24"/>
      <c r="Y268" s="24"/>
      <c r="Z268" s="24"/>
    </row>
    <row r="269" spans="1:26" ht="25.5" x14ac:dyDescent="0.2">
      <c r="A269" s="11" t="s">
        <v>197</v>
      </c>
      <c r="B269" s="232">
        <f>'Funding Process Tracking'!R269</f>
        <v>0</v>
      </c>
      <c r="C269" s="235">
        <f>'Funding Process Tracking'!Z269</f>
        <v>0</v>
      </c>
      <c r="D269" s="156">
        <f>'Funding Process Tracking'!V269</f>
        <v>0</v>
      </c>
      <c r="E269"/>
      <c r="F269" s="67">
        <f>'Initial Allocation'!C269</f>
        <v>0</v>
      </c>
      <c r="G269"/>
      <c r="H269" s="191">
        <f>'Initial Allocation'!F269</f>
        <v>0</v>
      </c>
      <c r="W269" s="21"/>
      <c r="X269" s="24"/>
      <c r="Y269" s="24"/>
      <c r="Z269" s="24"/>
    </row>
    <row r="270" spans="1:26" ht="14.25" x14ac:dyDescent="0.2">
      <c r="A270" s="10" t="s">
        <v>237</v>
      </c>
      <c r="B270" s="232">
        <f>'Funding Process Tracking'!R270</f>
        <v>390</v>
      </c>
      <c r="C270" s="235">
        <f>'Funding Process Tracking'!Z270</f>
        <v>195</v>
      </c>
      <c r="D270" s="156">
        <f>'Funding Process Tracking'!V270</f>
        <v>0</v>
      </c>
      <c r="E270"/>
      <c r="F270" s="67">
        <f>'Initial Allocation'!C270</f>
        <v>195</v>
      </c>
      <c r="G270"/>
      <c r="H270" s="191">
        <f>'Initial Allocation'!F270</f>
        <v>195</v>
      </c>
      <c r="W270" s="21"/>
      <c r="X270" s="24"/>
      <c r="Y270" s="24"/>
      <c r="Z270" s="24"/>
    </row>
    <row r="271" spans="1:26" ht="14.25" x14ac:dyDescent="0.2">
      <c r="A271" s="10" t="s">
        <v>238</v>
      </c>
      <c r="B271" s="232">
        <f>'Funding Process Tracking'!R271</f>
        <v>650</v>
      </c>
      <c r="C271" s="235">
        <f>'Funding Process Tracking'!Z271</f>
        <v>250</v>
      </c>
      <c r="D271" s="156">
        <f>'Funding Process Tracking'!V271</f>
        <v>0</v>
      </c>
      <c r="E271"/>
      <c r="F271" s="67">
        <f>'Initial Allocation'!C271</f>
        <v>250</v>
      </c>
      <c r="G271"/>
      <c r="H271" s="191">
        <f>'Initial Allocation'!F271</f>
        <v>250</v>
      </c>
      <c r="W271" s="21"/>
      <c r="X271" s="24"/>
      <c r="Y271" s="24"/>
      <c r="Z271" s="24"/>
    </row>
    <row r="272" spans="1:26" ht="14.25" x14ac:dyDescent="0.2">
      <c r="A272" s="11" t="s">
        <v>141</v>
      </c>
      <c r="B272" s="232">
        <f>'Funding Process Tracking'!R272</f>
        <v>0</v>
      </c>
      <c r="C272" s="235">
        <f>'Funding Process Tracking'!Z272</f>
        <v>0</v>
      </c>
      <c r="D272" s="156">
        <f>'Funding Process Tracking'!V272</f>
        <v>0</v>
      </c>
      <c r="E272"/>
      <c r="F272" s="67">
        <f>'Initial Allocation'!C272</f>
        <v>0</v>
      </c>
      <c r="G272"/>
      <c r="H272" s="191">
        <f>'Initial Allocation'!F272</f>
        <v>0</v>
      </c>
      <c r="W272" s="21"/>
      <c r="X272" s="24"/>
      <c r="Y272" s="24"/>
      <c r="Z272" s="24"/>
    </row>
    <row r="273" spans="1:26" ht="14.25" x14ac:dyDescent="0.2">
      <c r="A273" s="11" t="s">
        <v>158</v>
      </c>
      <c r="B273" s="232">
        <f>'Funding Process Tracking'!R273</f>
        <v>1000</v>
      </c>
      <c r="C273" s="235">
        <f>'Funding Process Tracking'!Z273</f>
        <v>700</v>
      </c>
      <c r="D273" s="156">
        <f>'Funding Process Tracking'!V273</f>
        <v>0</v>
      </c>
      <c r="E273"/>
      <c r="F273" s="67">
        <f>'Initial Allocation'!C273</f>
        <v>700</v>
      </c>
      <c r="G273"/>
      <c r="H273" s="191">
        <f>'Initial Allocation'!F273</f>
        <v>700</v>
      </c>
      <c r="W273" s="21"/>
      <c r="X273" s="24"/>
      <c r="Y273" s="24"/>
      <c r="Z273" s="24"/>
    </row>
    <row r="274" spans="1:26" ht="14.25" x14ac:dyDescent="0.2">
      <c r="A274" s="11" t="s">
        <v>206</v>
      </c>
      <c r="B274" s="232">
        <f>'Funding Process Tracking'!R274</f>
        <v>0</v>
      </c>
      <c r="C274" s="235">
        <f>'Funding Process Tracking'!Z274</f>
        <v>0</v>
      </c>
      <c r="D274" s="156">
        <f>'Funding Process Tracking'!V274</f>
        <v>0</v>
      </c>
      <c r="E274"/>
      <c r="F274" s="67">
        <f>'Initial Allocation'!C274</f>
        <v>0</v>
      </c>
      <c r="G274"/>
      <c r="H274" s="191">
        <f>'Initial Allocation'!F274</f>
        <v>0</v>
      </c>
      <c r="W274" s="21"/>
      <c r="X274" s="24"/>
      <c r="Y274" s="24"/>
      <c r="Z274" s="24"/>
    </row>
    <row r="275" spans="1:26" ht="14.25" x14ac:dyDescent="0.2">
      <c r="A275" s="10" t="s">
        <v>348</v>
      </c>
      <c r="B275" s="232">
        <f>'Funding Process Tracking'!R275</f>
        <v>1200</v>
      </c>
      <c r="C275" s="235">
        <f>'Funding Process Tracking'!Z275</f>
        <v>1000</v>
      </c>
      <c r="D275" s="156">
        <f>'Funding Process Tracking'!V275</f>
        <v>0</v>
      </c>
      <c r="E275"/>
      <c r="F275" s="67">
        <f>'Initial Allocation'!C275</f>
        <v>1000</v>
      </c>
      <c r="G275"/>
      <c r="H275" s="191">
        <f>'Initial Allocation'!F275</f>
        <v>1000</v>
      </c>
      <c r="W275" s="21"/>
      <c r="X275" s="24"/>
      <c r="Y275" s="24"/>
      <c r="Z275" s="24"/>
    </row>
    <row r="276" spans="1:26" ht="14.25" x14ac:dyDescent="0.2">
      <c r="A276" s="11" t="s">
        <v>217</v>
      </c>
      <c r="B276" s="232">
        <f>'Funding Process Tracking'!R276</f>
        <v>0</v>
      </c>
      <c r="C276" s="235">
        <f>'Funding Process Tracking'!Z276</f>
        <v>0</v>
      </c>
      <c r="D276" s="156">
        <f>'Funding Process Tracking'!V276</f>
        <v>0</v>
      </c>
      <c r="E276"/>
      <c r="F276" s="67">
        <f>'Initial Allocation'!C276</f>
        <v>0</v>
      </c>
      <c r="G276"/>
      <c r="H276" s="191">
        <f>'Initial Allocation'!F276</f>
        <v>0</v>
      </c>
      <c r="J276" s="68"/>
      <c r="W276" s="21"/>
      <c r="X276" s="24"/>
      <c r="Y276" s="24"/>
      <c r="Z276" s="24"/>
    </row>
    <row r="277" spans="1:26" ht="14.25" x14ac:dyDescent="0.2">
      <c r="A277" s="11" t="s">
        <v>138</v>
      </c>
      <c r="B277" s="232">
        <f>'Funding Process Tracking'!R277</f>
        <v>1000</v>
      </c>
      <c r="C277" s="235">
        <f>'Funding Process Tracking'!Z277</f>
        <v>800</v>
      </c>
      <c r="D277" s="156">
        <f>'Funding Process Tracking'!V277</f>
        <v>0</v>
      </c>
      <c r="E277"/>
      <c r="F277" s="67">
        <f>'Initial Allocation'!C277</f>
        <v>800</v>
      </c>
      <c r="G277"/>
      <c r="H277" s="191">
        <f>'Initial Allocation'!F277</f>
        <v>800</v>
      </c>
      <c r="W277" s="21"/>
      <c r="X277" s="24"/>
      <c r="Y277" s="24"/>
      <c r="Z277" s="24"/>
    </row>
    <row r="278" spans="1:26" ht="14.25" x14ac:dyDescent="0.2">
      <c r="A278" s="11" t="s">
        <v>73</v>
      </c>
      <c r="B278" s="232">
        <f>'Funding Process Tracking'!R278</f>
        <v>8000</v>
      </c>
      <c r="C278" s="235">
        <f>'Funding Process Tracking'!Z278</f>
        <v>8000</v>
      </c>
      <c r="D278" s="156">
        <f>'Funding Process Tracking'!V278</f>
        <v>0</v>
      </c>
      <c r="E278"/>
      <c r="F278" s="67">
        <f>'Initial Allocation'!C278</f>
        <v>8000</v>
      </c>
      <c r="G278"/>
      <c r="H278" s="191">
        <f>'Initial Allocation'!F278</f>
        <v>8000</v>
      </c>
      <c r="J278" s="68"/>
      <c r="W278" s="21"/>
      <c r="X278" s="24"/>
      <c r="Y278" s="24"/>
      <c r="Z278" s="24"/>
    </row>
    <row r="279" spans="1:26" ht="15" thickBot="1" x14ac:dyDescent="0.25">
      <c r="A279" s="188" t="s">
        <v>362</v>
      </c>
      <c r="B279" s="256"/>
      <c r="C279" s="257">
        <f>'Funding Process Tracking'!Z279</f>
        <v>0</v>
      </c>
      <c r="D279" s="258">
        <f>'Funding Process Tracking'!V279</f>
        <v>0</v>
      </c>
      <c r="E279" s="254"/>
      <c r="F279" s="253">
        <f>'Initial Allocation'!C279</f>
        <v>0</v>
      </c>
      <c r="G279" s="254"/>
      <c r="H279" s="255">
        <f>'Initial Allocation'!F279</f>
        <v>0</v>
      </c>
      <c r="W279" s="21"/>
      <c r="X279" s="24"/>
      <c r="Y279" s="24"/>
      <c r="Z279" s="24"/>
    </row>
    <row r="280" spans="1:26" s="49" customFormat="1" ht="34.5" customHeight="1" thickBot="1" x14ac:dyDescent="0.25">
      <c r="A280" s="47" t="s">
        <v>142</v>
      </c>
      <c r="B280" s="67">
        <f>SUM(B5:B279)</f>
        <v>543206.5</v>
      </c>
      <c r="C280" s="67">
        <f>SUM(C8:C279)</f>
        <v>388230</v>
      </c>
      <c r="D280"/>
      <c r="E280"/>
      <c r="F280" s="67">
        <f>SUM(F8:F279)</f>
        <v>388230</v>
      </c>
      <c r="G280"/>
      <c r="H280" s="191">
        <f>SUM(H9:H279)</f>
        <v>388230</v>
      </c>
      <c r="I280" s="1"/>
      <c r="J280" s="1"/>
      <c r="K280" s="4"/>
      <c r="L280" s="4"/>
      <c r="M280" s="4"/>
      <c r="W280" s="50"/>
      <c r="X280" s="51"/>
      <c r="Y280" s="51"/>
      <c r="Z280" s="51"/>
    </row>
    <row r="281" spans="1:26" ht="30.75" customHeight="1" x14ac:dyDescent="0.2">
      <c r="B281" s="3"/>
      <c r="D281" s="3"/>
      <c r="E281" s="1"/>
      <c r="H281" s="283"/>
      <c r="I281" s="68"/>
      <c r="K281" s="13"/>
      <c r="W281" s="21"/>
      <c r="X281" s="24"/>
      <c r="Y281" s="24"/>
      <c r="Z281" s="24"/>
    </row>
    <row r="282" spans="1:26" ht="43.5" customHeight="1" x14ac:dyDescent="0.2">
      <c r="A282" s="270" t="s">
        <v>135</v>
      </c>
      <c r="B282" s="271"/>
      <c r="C282" s="271"/>
      <c r="D282" s="271"/>
      <c r="E282" s="271"/>
      <c r="F282" s="271"/>
      <c r="G282" s="271"/>
      <c r="H282" s="279"/>
      <c r="J282" s="68"/>
      <c r="W282" s="21"/>
      <c r="X282" s="24"/>
      <c r="Y282" s="24"/>
      <c r="Z282" s="24"/>
    </row>
    <row r="283" spans="1:26" ht="25.5" x14ac:dyDescent="0.2">
      <c r="A283" s="11" t="s">
        <v>74</v>
      </c>
      <c r="B283" s="14">
        <f>'Funding Process Tracking'!R283</f>
        <v>2200</v>
      </c>
      <c r="C283" s="67">
        <f>'Funding Process Tracking'!Z283</f>
        <v>1550</v>
      </c>
      <c r="D283">
        <f>'Funding Process Tracking'!V283</f>
        <v>0.2</v>
      </c>
      <c r="E283"/>
      <c r="F283" s="67">
        <f>'Initial Allocation'!C283</f>
        <v>1550</v>
      </c>
      <c r="G283"/>
      <c r="H283" s="191">
        <f>'Initial Allocation'!F283</f>
        <v>1550</v>
      </c>
      <c r="W283" s="21"/>
      <c r="X283" s="24"/>
      <c r="Y283" s="24"/>
      <c r="Z283" s="24"/>
    </row>
    <row r="284" spans="1:26" ht="25.5" x14ac:dyDescent="0.2">
      <c r="A284" s="11" t="s">
        <v>75</v>
      </c>
      <c r="B284" s="14">
        <f>'Funding Process Tracking'!R284</f>
        <v>15000</v>
      </c>
      <c r="C284" s="67">
        <f>'Funding Process Tracking'!Z284</f>
        <v>9500</v>
      </c>
      <c r="D284">
        <f>'Funding Process Tracking'!V284</f>
        <v>0</v>
      </c>
      <c r="E284"/>
      <c r="F284" s="67">
        <f>'Initial Allocation'!C284</f>
        <v>9500</v>
      </c>
      <c r="G284"/>
      <c r="H284" s="191">
        <f>'Initial Allocation'!F284</f>
        <v>9500</v>
      </c>
      <c r="W284" s="21"/>
      <c r="X284" s="24"/>
      <c r="Y284" s="24"/>
      <c r="Z284" s="24"/>
    </row>
    <row r="285" spans="1:26" ht="14.25" x14ac:dyDescent="0.2">
      <c r="A285" s="11" t="s">
        <v>154</v>
      </c>
      <c r="B285" s="14">
        <f>'Funding Process Tracking'!R285</f>
        <v>3120</v>
      </c>
      <c r="C285" s="67">
        <f>'Funding Process Tracking'!Z285</f>
        <v>2900</v>
      </c>
      <c r="D285">
        <f>'Funding Process Tracking'!V285</f>
        <v>0</v>
      </c>
      <c r="E285"/>
      <c r="F285" s="67">
        <f>'Initial Allocation'!C285</f>
        <v>2900</v>
      </c>
      <c r="G285"/>
      <c r="H285" s="191">
        <f>'Initial Allocation'!F285</f>
        <v>2900</v>
      </c>
      <c r="J285" s="68"/>
      <c r="K285" s="13"/>
      <c r="L285" s="13"/>
    </row>
    <row r="286" spans="1:26" ht="14.25" x14ac:dyDescent="0.2">
      <c r="A286" s="11" t="s">
        <v>76</v>
      </c>
      <c r="B286" s="14">
        <f>'Funding Process Tracking'!R286</f>
        <v>10985</v>
      </c>
      <c r="C286" s="67">
        <f>'Funding Process Tracking'!Z286</f>
        <v>9000</v>
      </c>
      <c r="D286">
        <f>'Funding Process Tracking'!V286</f>
        <v>0</v>
      </c>
      <c r="E286"/>
      <c r="F286" s="67">
        <f>'Initial Allocation'!C286</f>
        <v>9000</v>
      </c>
      <c r="G286"/>
      <c r="H286" s="191">
        <f>'Initial Allocation'!F286</f>
        <v>9000</v>
      </c>
    </row>
    <row r="287" spans="1:26" ht="15.75" customHeight="1" x14ac:dyDescent="0.2">
      <c r="A287" s="289" t="s">
        <v>77</v>
      </c>
      <c r="B287" s="290">
        <f>'Funding Process Tracking'!R287</f>
        <v>5200</v>
      </c>
      <c r="C287" s="67">
        <f>'Funding Process Tracking'!Z287</f>
        <v>2300</v>
      </c>
      <c r="D287">
        <f>'Funding Process Tracking'!V287</f>
        <v>0</v>
      </c>
      <c r="E287"/>
      <c r="F287" s="67">
        <f>'Initial Allocation'!C287</f>
        <v>2300</v>
      </c>
      <c r="G287"/>
      <c r="H287" s="191">
        <f>'Initial Allocation'!F287</f>
        <v>2300</v>
      </c>
      <c r="W287" s="21"/>
      <c r="X287" s="24"/>
      <c r="Y287" s="24"/>
      <c r="Z287" s="24"/>
    </row>
    <row r="288" spans="1:26" ht="14.25" x14ac:dyDescent="0.2">
      <c r="A288" s="11" t="s">
        <v>78</v>
      </c>
      <c r="B288" s="14">
        <f>'Funding Process Tracking'!R288</f>
        <v>650</v>
      </c>
      <c r="C288" s="67">
        <f>'Funding Process Tracking'!Z288</f>
        <v>500</v>
      </c>
      <c r="D288">
        <f>'Funding Process Tracking'!V288</f>
        <v>0</v>
      </c>
      <c r="E288"/>
      <c r="F288" s="67">
        <f>'Initial Allocation'!C288</f>
        <v>500</v>
      </c>
      <c r="G288"/>
      <c r="H288" s="191">
        <f>'Initial Allocation'!F288</f>
        <v>500</v>
      </c>
      <c r="W288" s="21"/>
      <c r="X288" s="24"/>
      <c r="Y288" s="24"/>
      <c r="Z288" s="24"/>
    </row>
    <row r="289" spans="1:26" ht="14.25" x14ac:dyDescent="0.2">
      <c r="A289" s="10" t="s">
        <v>95</v>
      </c>
      <c r="B289" s="14">
        <f>'Funding Process Tracking'!R289</f>
        <v>500</v>
      </c>
      <c r="C289" s="67">
        <f>'Funding Process Tracking'!Z289</f>
        <v>500</v>
      </c>
      <c r="D289">
        <f>'Funding Process Tracking'!V289</f>
        <v>0</v>
      </c>
      <c r="E289"/>
      <c r="F289" s="67">
        <f>'Initial Allocation'!C289</f>
        <v>500</v>
      </c>
      <c r="G289"/>
      <c r="H289" s="191">
        <f>'Initial Allocation'!F289</f>
        <v>500</v>
      </c>
      <c r="I289" s="8"/>
      <c r="J289" s="68"/>
      <c r="W289" s="21"/>
      <c r="X289" s="24"/>
      <c r="Y289" s="24"/>
      <c r="Z289" s="24"/>
    </row>
    <row r="290" spans="1:26" ht="25.5" x14ac:dyDescent="0.2">
      <c r="A290" s="10" t="s">
        <v>96</v>
      </c>
      <c r="B290" s="14">
        <f>'Funding Process Tracking'!R290</f>
        <v>701</v>
      </c>
      <c r="C290" s="67">
        <f>'Funding Process Tracking'!Z290</f>
        <v>600</v>
      </c>
      <c r="D290">
        <f>'Funding Process Tracking'!V290</f>
        <v>0</v>
      </c>
      <c r="E290"/>
      <c r="F290" s="67">
        <f>'Initial Allocation'!C290</f>
        <v>600</v>
      </c>
      <c r="G290"/>
      <c r="H290" s="191">
        <f>'Initial Allocation'!F290</f>
        <v>600</v>
      </c>
      <c r="W290" s="21"/>
      <c r="X290" s="24"/>
      <c r="Y290" s="24"/>
      <c r="Z290" s="24"/>
    </row>
    <row r="291" spans="1:26" ht="25.5" x14ac:dyDescent="0.2">
      <c r="A291" s="11" t="s">
        <v>79</v>
      </c>
      <c r="B291" s="14">
        <f>'Funding Process Tracking'!R291</f>
        <v>0</v>
      </c>
      <c r="C291" s="67">
        <f>'Funding Process Tracking'!Z291</f>
        <v>0</v>
      </c>
      <c r="D291">
        <f>'Funding Process Tracking'!V291</f>
        <v>0</v>
      </c>
      <c r="E291"/>
      <c r="F291" s="67">
        <f>'Initial Allocation'!C291</f>
        <v>0</v>
      </c>
      <c r="G291"/>
      <c r="H291" s="191">
        <f>'Initial Allocation'!F291</f>
        <v>0</v>
      </c>
      <c r="W291" s="21"/>
      <c r="X291" s="24"/>
      <c r="Y291" s="24"/>
      <c r="Z291" s="24"/>
    </row>
    <row r="292" spans="1:26" ht="25.5" x14ac:dyDescent="0.2">
      <c r="A292" s="11" t="s">
        <v>80</v>
      </c>
      <c r="B292" s="14">
        <f>'Funding Process Tracking'!R292</f>
        <v>0</v>
      </c>
      <c r="C292" s="67">
        <f>'Funding Process Tracking'!Z292</f>
        <v>0</v>
      </c>
      <c r="D292">
        <f>'Funding Process Tracking'!V292</f>
        <v>0</v>
      </c>
      <c r="E292"/>
      <c r="F292" s="67">
        <f>'Initial Allocation'!C292</f>
        <v>0</v>
      </c>
      <c r="G292"/>
      <c r="H292" s="191">
        <f>'Initial Allocation'!F292</f>
        <v>0</v>
      </c>
      <c r="W292" s="21"/>
      <c r="X292" s="24"/>
      <c r="Y292" s="24"/>
      <c r="Z292" s="24"/>
    </row>
    <row r="293" spans="1:26" ht="21" x14ac:dyDescent="0.2">
      <c r="A293" s="10" t="s">
        <v>402</v>
      </c>
      <c r="B293" s="14">
        <f>'Funding Process Tracking'!R293</f>
        <v>1300</v>
      </c>
      <c r="C293" s="67">
        <f>'Funding Process Tracking'!Z293</f>
        <v>1000</v>
      </c>
      <c r="D293">
        <f>'Funding Process Tracking'!V293</f>
        <v>0</v>
      </c>
      <c r="E293"/>
      <c r="F293" s="67">
        <f>'Initial Allocation'!C293</f>
        <v>1000</v>
      </c>
      <c r="G293"/>
      <c r="H293" s="191">
        <f>'Initial Allocation'!F293</f>
        <v>1000</v>
      </c>
      <c r="W293" s="21"/>
      <c r="X293" s="24"/>
      <c r="Y293" s="24"/>
      <c r="Z293" s="24"/>
    </row>
    <row r="294" spans="1:26" ht="25.5" x14ac:dyDescent="0.2">
      <c r="A294" s="10" t="s">
        <v>167</v>
      </c>
      <c r="B294" s="14">
        <f>'Funding Process Tracking'!R294</f>
        <v>0</v>
      </c>
      <c r="C294" s="67">
        <f>'Funding Process Tracking'!Z294</f>
        <v>0</v>
      </c>
      <c r="D294">
        <f>'Funding Process Tracking'!V294</f>
        <v>0</v>
      </c>
      <c r="E294"/>
      <c r="F294" s="67">
        <f>'Initial Allocation'!C294</f>
        <v>0</v>
      </c>
      <c r="G294"/>
      <c r="H294" s="191"/>
      <c r="W294" s="21"/>
      <c r="X294" s="24"/>
      <c r="Y294" s="24"/>
      <c r="Z294" s="24"/>
    </row>
    <row r="295" spans="1:26" ht="25.5" x14ac:dyDescent="0.2">
      <c r="A295" s="10" t="s">
        <v>331</v>
      </c>
      <c r="B295" s="14">
        <f>'Funding Process Tracking'!R295</f>
        <v>1700</v>
      </c>
      <c r="C295" s="67">
        <f>'Funding Process Tracking'!Z295</f>
        <v>1700</v>
      </c>
      <c r="D295">
        <f>'Funding Process Tracking'!V295</f>
        <v>0</v>
      </c>
      <c r="E295"/>
      <c r="F295" s="67">
        <f>'Initial Allocation'!C295</f>
        <v>1700</v>
      </c>
      <c r="G295"/>
      <c r="H295" s="191">
        <f>'Initial Allocation'!F295</f>
        <v>1700</v>
      </c>
      <c r="I295" s="8"/>
      <c r="W295" s="21"/>
      <c r="X295" s="24"/>
      <c r="Y295" s="24"/>
      <c r="Z295" s="24"/>
    </row>
    <row r="296" spans="1:26" ht="14.25" x14ac:dyDescent="0.2">
      <c r="A296" s="10" t="s">
        <v>128</v>
      </c>
      <c r="B296" s="14">
        <f>'Funding Process Tracking'!R296</f>
        <v>500</v>
      </c>
      <c r="C296" s="67">
        <f>'Funding Process Tracking'!Z296</f>
        <v>500</v>
      </c>
      <c r="D296">
        <f>'Funding Process Tracking'!V296</f>
        <v>0</v>
      </c>
      <c r="E296"/>
      <c r="F296" s="67">
        <f>'Initial Allocation'!C296</f>
        <v>500</v>
      </c>
      <c r="G296"/>
      <c r="H296" s="191">
        <f>'Initial Allocation'!F296</f>
        <v>500</v>
      </c>
      <c r="W296" s="21"/>
      <c r="X296" s="24"/>
      <c r="Y296" s="24"/>
      <c r="Z296" s="24"/>
    </row>
    <row r="297" spans="1:26" ht="14.25" x14ac:dyDescent="0.2">
      <c r="A297" s="10" t="s">
        <v>327</v>
      </c>
      <c r="B297" s="14">
        <f>'Funding Process Tracking'!R297</f>
        <v>0</v>
      </c>
      <c r="C297" s="67">
        <f>'Funding Process Tracking'!Z297</f>
        <v>0</v>
      </c>
      <c r="D297">
        <f>'Funding Process Tracking'!V297</f>
        <v>0</v>
      </c>
      <c r="E297"/>
      <c r="F297" s="67">
        <f>'Initial Allocation'!C297</f>
        <v>0</v>
      </c>
      <c r="G297"/>
      <c r="H297" s="191">
        <f>'Initial Allocation'!F297</f>
        <v>0</v>
      </c>
      <c r="W297" s="21"/>
      <c r="X297" s="24"/>
      <c r="Y297" s="24"/>
      <c r="Z297" s="24"/>
    </row>
    <row r="298" spans="1:26" ht="14.25" x14ac:dyDescent="0.2">
      <c r="A298" s="10" t="s">
        <v>275</v>
      </c>
      <c r="B298" s="14">
        <f>'Funding Process Tracking'!R298</f>
        <v>0</v>
      </c>
      <c r="C298" s="67">
        <f>'Funding Process Tracking'!Z298</f>
        <v>0</v>
      </c>
      <c r="D298">
        <f>'Funding Process Tracking'!V298</f>
        <v>0</v>
      </c>
      <c r="E298"/>
      <c r="F298" s="67">
        <f>'Initial Allocation'!C298</f>
        <v>0</v>
      </c>
      <c r="G298"/>
      <c r="H298" s="191">
        <f>'Initial Allocation'!F298</f>
        <v>0</v>
      </c>
      <c r="W298" s="21"/>
      <c r="X298" s="24"/>
      <c r="Y298" s="24"/>
      <c r="Z298" s="24"/>
    </row>
    <row r="299" spans="1:26" ht="14.25" x14ac:dyDescent="0.2">
      <c r="A299" s="11" t="s">
        <v>81</v>
      </c>
      <c r="B299" s="14">
        <f>'Funding Process Tracking'!R299</f>
        <v>5000</v>
      </c>
      <c r="C299" s="67">
        <f>'Funding Process Tracking'!Z299</f>
        <v>2700</v>
      </c>
      <c r="D299">
        <f>'Funding Process Tracking'!V299</f>
        <v>0</v>
      </c>
      <c r="E299"/>
      <c r="F299" s="67">
        <f>'Initial Allocation'!C299</f>
        <v>2700</v>
      </c>
      <c r="G299"/>
      <c r="H299" s="191">
        <f>'Initial Allocation'!F299</f>
        <v>2700</v>
      </c>
      <c r="W299" s="21"/>
      <c r="X299" s="24"/>
      <c r="Y299" s="24"/>
      <c r="Z299" s="24"/>
    </row>
    <row r="300" spans="1:26" ht="25.5" x14ac:dyDescent="0.2">
      <c r="A300" s="10" t="s">
        <v>318</v>
      </c>
      <c r="B300" s="14">
        <f>'Funding Process Tracking'!R300</f>
        <v>5100</v>
      </c>
      <c r="C300" s="67">
        <f>'Funding Process Tracking'!Z300</f>
        <v>700</v>
      </c>
      <c r="D300">
        <f>'Funding Process Tracking'!V300</f>
        <v>0</v>
      </c>
      <c r="E300"/>
      <c r="F300" s="67">
        <f>'Initial Allocation'!C300</f>
        <v>700</v>
      </c>
      <c r="G300"/>
      <c r="H300" s="191">
        <f>'Initial Allocation'!F300</f>
        <v>700</v>
      </c>
      <c r="W300" s="21"/>
      <c r="X300" s="24"/>
      <c r="Y300" s="24"/>
      <c r="Z300" s="24"/>
    </row>
    <row r="301" spans="1:26" ht="14.25" x14ac:dyDescent="0.2">
      <c r="A301" s="11" t="s">
        <v>116</v>
      </c>
      <c r="B301" s="14">
        <f>'Funding Process Tracking'!R301</f>
        <v>2860</v>
      </c>
      <c r="C301" s="67">
        <f>'Funding Process Tracking'!Z301</f>
        <v>2860</v>
      </c>
      <c r="D301">
        <f>'Funding Process Tracking'!V301</f>
        <v>0</v>
      </c>
      <c r="E301"/>
      <c r="F301" s="67">
        <f>'Initial Allocation'!C301</f>
        <v>2860</v>
      </c>
      <c r="G301"/>
      <c r="H301" s="191">
        <f>'Initial Allocation'!F301</f>
        <v>2860</v>
      </c>
      <c r="W301" s="21"/>
      <c r="X301" s="24"/>
      <c r="Y301" s="24"/>
      <c r="Z301" s="24"/>
    </row>
    <row r="302" spans="1:26" ht="14.25" x14ac:dyDescent="0.2">
      <c r="A302" s="11" t="s">
        <v>213</v>
      </c>
      <c r="B302" s="14">
        <f>'Funding Process Tracking'!R302</f>
        <v>0</v>
      </c>
      <c r="C302" s="67">
        <f>'Funding Process Tracking'!Z302</f>
        <v>0</v>
      </c>
      <c r="D302">
        <f>'Funding Process Tracking'!V302</f>
        <v>0</v>
      </c>
      <c r="E302"/>
      <c r="F302" s="67">
        <f>'Initial Allocation'!C302</f>
        <v>0</v>
      </c>
      <c r="G302"/>
      <c r="H302" s="191">
        <f>'Initial Allocation'!F302</f>
        <v>0</v>
      </c>
      <c r="W302" s="21"/>
      <c r="X302" s="24"/>
      <c r="Y302" s="24"/>
      <c r="Z302" s="24"/>
    </row>
    <row r="303" spans="1:26" ht="14.25" x14ac:dyDescent="0.2">
      <c r="A303" s="11" t="s">
        <v>82</v>
      </c>
      <c r="B303" s="14">
        <f>'Funding Process Tracking'!R303</f>
        <v>0</v>
      </c>
      <c r="C303" s="67">
        <f>'Funding Process Tracking'!Z303</f>
        <v>0</v>
      </c>
      <c r="D303">
        <f>'Funding Process Tracking'!V303</f>
        <v>0</v>
      </c>
      <c r="E303"/>
      <c r="F303" s="67">
        <f>'Initial Allocation'!C303</f>
        <v>0</v>
      </c>
      <c r="G303"/>
      <c r="H303" s="191">
        <f>'Initial Allocation'!F303</f>
        <v>0</v>
      </c>
      <c r="W303" s="21"/>
      <c r="X303" s="24"/>
      <c r="Y303" s="24"/>
      <c r="Z303" s="24"/>
    </row>
    <row r="304" spans="1:26" ht="25.5" x14ac:dyDescent="0.2">
      <c r="A304" s="11" t="s">
        <v>83</v>
      </c>
      <c r="B304" s="14">
        <f>'Funding Process Tracking'!R304</f>
        <v>608</v>
      </c>
      <c r="C304" s="67">
        <f>'Funding Process Tracking'!Z304</f>
        <v>600</v>
      </c>
      <c r="D304">
        <f>'Funding Process Tracking'!V304</f>
        <v>0</v>
      </c>
      <c r="E304"/>
      <c r="F304" s="67">
        <f>'Initial Allocation'!C304</f>
        <v>600</v>
      </c>
      <c r="G304"/>
      <c r="H304" s="191">
        <f>'Initial Allocation'!F304</f>
        <v>600</v>
      </c>
      <c r="W304" s="21"/>
      <c r="X304" s="24"/>
      <c r="Y304" s="24"/>
      <c r="Z304" s="24"/>
    </row>
    <row r="305" spans="1:26" ht="14.25" x14ac:dyDescent="0.2">
      <c r="A305" s="11" t="s">
        <v>84</v>
      </c>
      <c r="B305" s="14">
        <f>'Funding Process Tracking'!R305</f>
        <v>10000</v>
      </c>
      <c r="C305" s="67">
        <f>'Funding Process Tracking'!Z305</f>
        <v>10000</v>
      </c>
      <c r="D305">
        <f>'Funding Process Tracking'!V305</f>
        <v>0</v>
      </c>
      <c r="E305"/>
      <c r="F305" s="67">
        <f>'Initial Allocation'!C305</f>
        <v>10000</v>
      </c>
      <c r="G305"/>
      <c r="H305" s="191">
        <f>'Initial Allocation'!F305</f>
        <v>10000</v>
      </c>
      <c r="W305" s="21"/>
      <c r="X305" s="24"/>
      <c r="Y305" s="24"/>
      <c r="Z305" s="24"/>
    </row>
    <row r="306" spans="1:26" ht="38.25" x14ac:dyDescent="0.2">
      <c r="A306" s="11" t="s">
        <v>85</v>
      </c>
      <c r="B306" s="14">
        <f>'Funding Process Tracking'!R306</f>
        <v>4400</v>
      </c>
      <c r="C306" s="67">
        <f>'Funding Process Tracking'!Z306</f>
        <v>3800</v>
      </c>
      <c r="D306">
        <f>'Funding Process Tracking'!V306</f>
        <v>0</v>
      </c>
      <c r="E306"/>
      <c r="F306" s="67">
        <f>'Initial Allocation'!C306</f>
        <v>3800</v>
      </c>
      <c r="G306"/>
      <c r="H306" s="191">
        <f>'Initial Allocation'!F306</f>
        <v>3800</v>
      </c>
      <c r="W306" s="21"/>
      <c r="X306" s="24"/>
      <c r="Y306" s="24"/>
      <c r="Z306" s="24"/>
    </row>
    <row r="307" spans="1:26" ht="25.5" x14ac:dyDescent="0.2">
      <c r="A307" s="10" t="s">
        <v>369</v>
      </c>
      <c r="B307" s="14">
        <f>'Funding Process Tracking'!R307</f>
        <v>850</v>
      </c>
      <c r="C307" s="67">
        <f>'Funding Process Tracking'!Z307</f>
        <v>650</v>
      </c>
      <c r="D307">
        <f>'Funding Process Tracking'!V307</f>
        <v>0</v>
      </c>
      <c r="E307"/>
      <c r="F307" s="67">
        <f>'Initial Allocation'!C307</f>
        <v>650</v>
      </c>
      <c r="G307"/>
      <c r="H307" s="191">
        <f>'Initial Allocation'!F307</f>
        <v>650</v>
      </c>
      <c r="W307" s="21"/>
      <c r="X307" s="24"/>
      <c r="Y307" s="24"/>
      <c r="Z307" s="24"/>
    </row>
    <row r="308" spans="1:26" ht="14.25" x14ac:dyDescent="0.2">
      <c r="A308" s="10" t="s">
        <v>86</v>
      </c>
      <c r="B308" s="14">
        <f>'Funding Process Tracking'!R308</f>
        <v>0</v>
      </c>
      <c r="C308" s="67"/>
      <c r="D308">
        <f>'Funding Process Tracking'!V308</f>
        <v>0</v>
      </c>
      <c r="E308"/>
      <c r="F308" s="67">
        <f>'Initial Allocation'!C308</f>
        <v>0</v>
      </c>
      <c r="G308"/>
      <c r="H308" s="191"/>
      <c r="W308" s="21"/>
      <c r="X308" s="24"/>
      <c r="Y308" s="24"/>
      <c r="Z308" s="24"/>
    </row>
    <row r="309" spans="1:26" ht="14.25" x14ac:dyDescent="0.2">
      <c r="A309" s="10" t="s">
        <v>97</v>
      </c>
      <c r="B309" s="14">
        <f>'Funding Process Tracking'!R309</f>
        <v>700</v>
      </c>
      <c r="C309" s="67">
        <f>'Funding Process Tracking'!Z308</f>
        <v>0</v>
      </c>
      <c r="D309">
        <f>'Funding Process Tracking'!V309</f>
        <v>0</v>
      </c>
      <c r="E309"/>
      <c r="F309" s="67">
        <f>'Initial Allocation'!C309</f>
        <v>0</v>
      </c>
      <c r="G309"/>
      <c r="H309" s="191">
        <f>'Initial Allocation'!F309</f>
        <v>0</v>
      </c>
      <c r="W309" s="21"/>
      <c r="X309" s="24"/>
      <c r="Y309" s="24"/>
      <c r="Z309" s="24"/>
    </row>
    <row r="310" spans="1:26" ht="25.5" x14ac:dyDescent="0.2">
      <c r="A310" s="11" t="s">
        <v>129</v>
      </c>
      <c r="B310" s="14">
        <f>'Funding Process Tracking'!R310</f>
        <v>0</v>
      </c>
      <c r="C310" s="67">
        <f>'Funding Process Tracking'!Z310</f>
        <v>0</v>
      </c>
      <c r="D310">
        <f>'Funding Process Tracking'!V310</f>
        <v>0</v>
      </c>
      <c r="E310"/>
      <c r="F310" s="67">
        <f>'Initial Allocation'!C310</f>
        <v>0</v>
      </c>
      <c r="G310"/>
      <c r="H310" s="191">
        <f>'Initial Allocation'!F310</f>
        <v>0</v>
      </c>
      <c r="W310" s="21"/>
      <c r="X310" s="24"/>
      <c r="Y310" s="24"/>
      <c r="Z310" s="24"/>
    </row>
    <row r="311" spans="1:26" ht="14.25" x14ac:dyDescent="0.2">
      <c r="A311" s="11" t="s">
        <v>87</v>
      </c>
      <c r="B311" s="14">
        <f>'Funding Process Tracking'!R311</f>
        <v>8500</v>
      </c>
      <c r="C311" s="67">
        <f>'Funding Process Tracking'!Z311</f>
        <v>8500</v>
      </c>
      <c r="D311">
        <f>'Funding Process Tracking'!V311</f>
        <v>0</v>
      </c>
      <c r="E311"/>
      <c r="F311" s="67">
        <f>'Initial Allocation'!C311</f>
        <v>8500</v>
      </c>
      <c r="G311"/>
      <c r="H311" s="191">
        <f>'Initial Allocation'!F311</f>
        <v>8500</v>
      </c>
      <c r="I311" s="8"/>
      <c r="W311" s="21"/>
      <c r="X311" s="24"/>
      <c r="Y311" s="24"/>
      <c r="Z311" s="24"/>
    </row>
    <row r="312" spans="1:26" ht="14.25" x14ac:dyDescent="0.2">
      <c r="A312" s="11" t="s">
        <v>88</v>
      </c>
      <c r="B312" s="14">
        <f>'Funding Process Tracking'!R312</f>
        <v>10235</v>
      </c>
      <c r="C312" s="67">
        <f>'Funding Process Tracking'!Z312</f>
        <v>10000</v>
      </c>
      <c r="D312">
        <f>'Funding Process Tracking'!V312</f>
        <v>0</v>
      </c>
      <c r="E312"/>
      <c r="F312" s="67">
        <f>'Initial Allocation'!C312</f>
        <v>10000</v>
      </c>
      <c r="G312"/>
      <c r="H312" s="191">
        <f>'Initial Allocation'!F312</f>
        <v>10000</v>
      </c>
      <c r="I312" s="8"/>
      <c r="W312" s="21"/>
      <c r="X312" s="24"/>
      <c r="Y312" s="24"/>
      <c r="Z312" s="24"/>
    </row>
    <row r="313" spans="1:26" ht="14.25" x14ac:dyDescent="0.2">
      <c r="A313" s="11" t="s">
        <v>185</v>
      </c>
      <c r="B313" s="14">
        <f>'Funding Process Tracking'!R313</f>
        <v>1700</v>
      </c>
      <c r="C313" s="67">
        <f>'Funding Process Tracking'!Z313</f>
        <v>600</v>
      </c>
      <c r="D313">
        <f>'Funding Process Tracking'!V313</f>
        <v>0</v>
      </c>
      <c r="E313"/>
      <c r="F313" s="67">
        <f>'Initial Allocation'!C313</f>
        <v>600</v>
      </c>
      <c r="G313"/>
      <c r="H313" s="191">
        <f>'Initial Allocation'!F313</f>
        <v>600</v>
      </c>
      <c r="W313" s="21"/>
      <c r="X313" s="24"/>
      <c r="Y313" s="24"/>
      <c r="Z313" s="24"/>
    </row>
    <row r="314" spans="1:26" ht="27.75" customHeight="1" x14ac:dyDescent="0.2">
      <c r="A314" s="10" t="s">
        <v>364</v>
      </c>
      <c r="B314" s="14">
        <f>'Funding Process Tracking'!R314</f>
        <v>0</v>
      </c>
      <c r="C314" s="67"/>
      <c r="D314">
        <f>'Funding Process Tracking'!V314</f>
        <v>0</v>
      </c>
      <c r="E314"/>
      <c r="F314" s="67">
        <f>'Initial Allocation'!C314</f>
        <v>0</v>
      </c>
      <c r="G314"/>
      <c r="H314" s="191"/>
      <c r="W314" s="21"/>
      <c r="X314" s="24"/>
      <c r="Y314" s="24"/>
      <c r="Z314" s="24"/>
    </row>
    <row r="315" spans="1:26" ht="25.5" x14ac:dyDescent="0.2">
      <c r="A315" s="11" t="s">
        <v>89</v>
      </c>
      <c r="B315" s="14">
        <f>'Funding Process Tracking'!R315</f>
        <v>1300</v>
      </c>
      <c r="C315" s="67">
        <f>'Funding Process Tracking'!Z315</f>
        <v>1000</v>
      </c>
      <c r="D315">
        <f>'Funding Process Tracking'!V315</f>
        <v>0</v>
      </c>
      <c r="E315"/>
      <c r="F315" s="67">
        <f>'Initial Allocation'!C315</f>
        <v>1000</v>
      </c>
      <c r="G315"/>
      <c r="H315" s="191">
        <f>'Initial Allocation'!F315</f>
        <v>1000</v>
      </c>
      <c r="I315" s="8"/>
      <c r="W315" s="21"/>
      <c r="X315" s="24"/>
      <c r="Y315" s="24"/>
      <c r="Z315" s="24"/>
    </row>
    <row r="316" spans="1:26" ht="14.25" x14ac:dyDescent="0.2">
      <c r="A316" s="11" t="s">
        <v>90</v>
      </c>
      <c r="B316" s="14">
        <f>'Funding Process Tracking'!R316</f>
        <v>2197</v>
      </c>
      <c r="C316" s="67">
        <f>'Funding Process Tracking'!Z316</f>
        <v>1000</v>
      </c>
      <c r="D316">
        <f>'Funding Process Tracking'!V316</f>
        <v>0</v>
      </c>
      <c r="E316"/>
      <c r="F316" s="67">
        <f>'Initial Allocation'!C316</f>
        <v>1000</v>
      </c>
      <c r="G316"/>
      <c r="H316" s="191">
        <f>'Initial Allocation'!F316</f>
        <v>1000</v>
      </c>
      <c r="W316" s="21"/>
      <c r="X316" s="24"/>
      <c r="Y316" s="24"/>
      <c r="Z316" s="24"/>
    </row>
    <row r="317" spans="1:26" ht="14.25" x14ac:dyDescent="0.2">
      <c r="A317" s="10" t="s">
        <v>102</v>
      </c>
      <c r="B317" s="14">
        <f>'Funding Process Tracking'!R317</f>
        <v>1500</v>
      </c>
      <c r="C317" s="67">
        <f>'Funding Process Tracking'!Z317</f>
        <v>0</v>
      </c>
      <c r="D317">
        <f>'Funding Process Tracking'!V317</f>
        <v>0</v>
      </c>
      <c r="E317"/>
      <c r="F317" s="67">
        <f>'Initial Allocation'!C317</f>
        <v>0</v>
      </c>
      <c r="G317"/>
      <c r="H317" s="191">
        <f>'Initial Allocation'!F317</f>
        <v>0</v>
      </c>
      <c r="W317" s="21"/>
      <c r="X317" s="24"/>
      <c r="Y317" s="24"/>
      <c r="Z317" s="24"/>
    </row>
    <row r="318" spans="1:26" ht="14.25" x14ac:dyDescent="0.2">
      <c r="A318" s="287" t="s">
        <v>277</v>
      </c>
      <c r="B318" s="14">
        <f>'Funding Process Tracking'!R318</f>
        <v>5500</v>
      </c>
      <c r="C318" s="67">
        <f>'Funding Process Tracking'!Z318</f>
        <v>800</v>
      </c>
      <c r="D318">
        <f>'Funding Process Tracking'!V318</f>
        <v>0</v>
      </c>
      <c r="E318"/>
      <c r="F318" s="67">
        <f>'Initial Allocation'!C318</f>
        <v>800</v>
      </c>
      <c r="G318"/>
      <c r="H318" s="191">
        <f>'Initial Allocation'!F318</f>
        <v>800</v>
      </c>
      <c r="W318" s="21"/>
      <c r="X318" s="24"/>
      <c r="Y318" s="24"/>
      <c r="Z318" s="24"/>
    </row>
    <row r="319" spans="1:26" s="49" customFormat="1" ht="15" thickBot="1" x14ac:dyDescent="0.25">
      <c r="A319" s="288" t="s">
        <v>146</v>
      </c>
      <c r="B319" s="246">
        <f>'Funding Process Tracking'!R319</f>
        <v>2197</v>
      </c>
      <c r="C319" s="67">
        <f>'Funding Process Tracking'!Z319</f>
        <v>2100</v>
      </c>
      <c r="D319">
        <f>'Funding Process Tracking'!V319</f>
        <v>0</v>
      </c>
      <c r="E319"/>
      <c r="F319" s="67">
        <f>'Initial Allocation'!C319</f>
        <v>2100</v>
      </c>
      <c r="G319"/>
      <c r="H319" s="191">
        <f>'Initial Allocation'!F319</f>
        <v>2100</v>
      </c>
      <c r="I319" s="1"/>
      <c r="J319" s="1"/>
      <c r="K319" s="4"/>
      <c r="L319" s="4"/>
      <c r="M319" s="4"/>
      <c r="W319" s="50"/>
      <c r="X319" s="51"/>
      <c r="Y319" s="51"/>
      <c r="Z319" s="51"/>
    </row>
    <row r="320" spans="1:26" ht="16.5" customHeight="1" thickBot="1" x14ac:dyDescent="0.25">
      <c r="A320" s="251" t="s">
        <v>362</v>
      </c>
      <c r="B320" s="252">
        <f>'Funding Process Tracking'!R320</f>
        <v>2000</v>
      </c>
      <c r="C320" s="253"/>
      <c r="D320" s="254"/>
      <c r="E320" s="254"/>
      <c r="F320" s="253">
        <f>'Initial Allocation'!C320</f>
        <v>0</v>
      </c>
      <c r="G320" s="254"/>
      <c r="H320" s="255">
        <f>'Initial Allocation'!F320</f>
        <v>0</v>
      </c>
      <c r="W320" s="21"/>
      <c r="X320" s="24"/>
      <c r="Y320" s="24"/>
      <c r="Z320" s="24"/>
    </row>
    <row r="321" spans="1:26" ht="33.75" customHeight="1" x14ac:dyDescent="0.25">
      <c r="A321" s="248" t="s">
        <v>136</v>
      </c>
      <c r="B321" s="284">
        <f>SUM(B283:B320)</f>
        <v>106503</v>
      </c>
      <c r="C321" s="249">
        <f>SUM(C283:C319)</f>
        <v>75360</v>
      </c>
      <c r="D321" s="249"/>
      <c r="E321" s="249"/>
      <c r="F321" s="285">
        <f>'Initial Allocation'!C321</f>
        <v>75360</v>
      </c>
      <c r="G321" s="250"/>
      <c r="H321" s="286">
        <f>SUM(H283:H319)</f>
        <v>75360</v>
      </c>
      <c r="W321" s="21"/>
      <c r="X321" s="24"/>
      <c r="Y321" s="24"/>
      <c r="Z321" s="24"/>
    </row>
    <row r="322" spans="1:26" x14ac:dyDescent="0.2">
      <c r="A322" s="88"/>
      <c r="B322" s="3"/>
      <c r="D322" s="3"/>
      <c r="E322" s="1"/>
      <c r="H322" s="283"/>
    </row>
    <row r="323" spans="1:26" x14ac:dyDescent="0.2">
      <c r="A323" s="88"/>
      <c r="B323" s="3"/>
      <c r="D323" s="3"/>
      <c r="E323" s="1"/>
      <c r="H323" s="283"/>
    </row>
    <row r="324" spans="1:26" x14ac:dyDescent="0.2">
      <c r="A324" s="88"/>
      <c r="B324" s="3"/>
      <c r="D324" s="3"/>
      <c r="E324" s="1"/>
      <c r="H324" s="283"/>
    </row>
    <row r="325" spans="1:26" x14ac:dyDescent="0.2">
      <c r="A325" s="88"/>
      <c r="B325" s="3"/>
      <c r="D325" s="3"/>
      <c r="E325" s="1"/>
      <c r="H325" s="283"/>
    </row>
    <row r="326" spans="1:26" x14ac:dyDescent="0.2">
      <c r="A326" s="88"/>
      <c r="B326" s="3"/>
      <c r="D326" s="3"/>
      <c r="E326" s="1"/>
      <c r="H326" s="283"/>
    </row>
    <row r="327" spans="1:26" x14ac:dyDescent="0.2">
      <c r="A327" s="88"/>
      <c r="B327" s="3"/>
      <c r="D327" s="3"/>
      <c r="E327" s="1"/>
      <c r="H327" s="283"/>
    </row>
    <row r="328" spans="1:26" x14ac:dyDescent="0.2">
      <c r="A328" s="88"/>
      <c r="B328" s="3"/>
      <c r="D328" s="3"/>
      <c r="E328" s="1"/>
      <c r="F328" s="2"/>
      <c r="H328" s="283"/>
    </row>
    <row r="329" spans="1:26" x14ac:dyDescent="0.2">
      <c r="A329" s="88"/>
      <c r="B329" s="3"/>
      <c r="D329" s="3"/>
      <c r="E329" s="1"/>
      <c r="H329" s="283"/>
    </row>
    <row r="330" spans="1:26" x14ac:dyDescent="0.2">
      <c r="B330" s="3"/>
      <c r="D330" s="3"/>
      <c r="E330" s="1"/>
      <c r="H330" s="283"/>
    </row>
    <row r="331" spans="1:26" x14ac:dyDescent="0.2">
      <c r="A331" s="88"/>
      <c r="B331" s="3"/>
      <c r="D331" s="3"/>
      <c r="E331" s="1"/>
      <c r="H331" s="283"/>
    </row>
    <row r="332" spans="1:26" x14ac:dyDescent="0.2">
      <c r="A332" s="88"/>
      <c r="B332" s="3"/>
      <c r="D332" s="3"/>
      <c r="E332" s="1"/>
      <c r="H332" s="283"/>
    </row>
    <row r="333" spans="1:26" x14ac:dyDescent="0.2">
      <c r="A333" s="88"/>
      <c r="B333" s="3"/>
      <c r="D333" s="3"/>
      <c r="E333" s="1"/>
      <c r="H333" s="283"/>
    </row>
    <row r="334" spans="1:26" x14ac:dyDescent="0.2">
      <c r="A334" s="88"/>
      <c r="B334" s="3"/>
      <c r="D334" s="3"/>
      <c r="E334" s="1"/>
      <c r="H334" s="283"/>
    </row>
    <row r="335" spans="1:26" x14ac:dyDescent="0.2">
      <c r="A335" s="88"/>
      <c r="B335" s="3"/>
      <c r="D335" s="3"/>
      <c r="E335" s="1"/>
      <c r="H335" s="283"/>
    </row>
    <row r="336" spans="1:26" x14ac:dyDescent="0.2">
      <c r="A336" s="88"/>
      <c r="B336" s="3"/>
      <c r="D336" s="3"/>
      <c r="E336" s="1"/>
      <c r="H336" s="283"/>
    </row>
    <row r="337" spans="1:8" x14ac:dyDescent="0.2">
      <c r="A337" s="88"/>
      <c r="B337" s="3"/>
      <c r="D337" s="3"/>
      <c r="E337" s="1"/>
      <c r="H337" s="283"/>
    </row>
    <row r="338" spans="1:8" x14ac:dyDescent="0.2">
      <c r="A338" s="88"/>
      <c r="B338" s="3"/>
      <c r="D338" s="3"/>
      <c r="E338" s="1"/>
      <c r="H338" s="283"/>
    </row>
    <row r="339" spans="1:8" x14ac:dyDescent="0.2">
      <c r="A339" s="88"/>
      <c r="B339" s="3"/>
      <c r="D339" s="3"/>
      <c r="E339" s="1"/>
      <c r="H339" s="283"/>
    </row>
    <row r="340" spans="1:8" x14ac:dyDescent="0.2">
      <c r="A340" s="88"/>
      <c r="B340" s="3"/>
      <c r="D340" s="3"/>
      <c r="E340" s="1"/>
      <c r="H340" s="283"/>
    </row>
    <row r="341" spans="1:8" x14ac:dyDescent="0.2">
      <c r="A341" s="88"/>
      <c r="B341" s="3"/>
      <c r="D341" s="3"/>
      <c r="E341" s="1"/>
      <c r="H341" s="283"/>
    </row>
    <row r="342" spans="1:8" x14ac:dyDescent="0.2">
      <c r="A342" s="88"/>
      <c r="B342" s="3"/>
      <c r="D342" s="3"/>
      <c r="E342" s="1"/>
      <c r="H342" s="283"/>
    </row>
    <row r="343" spans="1:8" x14ac:dyDescent="0.2">
      <c r="A343" s="88"/>
      <c r="B343" s="3"/>
      <c r="D343" s="3"/>
      <c r="E343" s="1"/>
      <c r="H343" s="283"/>
    </row>
    <row r="344" spans="1:8" x14ac:dyDescent="0.2">
      <c r="A344" s="88"/>
      <c r="B344" s="3"/>
      <c r="D344" s="3"/>
      <c r="E344" s="1"/>
      <c r="H344" s="283"/>
    </row>
    <row r="345" spans="1:8" x14ac:dyDescent="0.2">
      <c r="B345" s="3"/>
      <c r="D345" s="3"/>
      <c r="E345" s="1"/>
      <c r="H345" s="283"/>
    </row>
    <row r="346" spans="1:8" x14ac:dyDescent="0.2">
      <c r="A346" s="88"/>
      <c r="B346" s="3"/>
      <c r="D346" s="3"/>
      <c r="E346" s="1"/>
      <c r="H346" s="283"/>
    </row>
    <row r="347" spans="1:8" x14ac:dyDescent="0.2">
      <c r="A347" s="88"/>
      <c r="B347" s="3"/>
      <c r="D347" s="3"/>
      <c r="E347" s="1"/>
      <c r="H347" s="283"/>
    </row>
    <row r="348" spans="1:8" x14ac:dyDescent="0.2">
      <c r="A348" s="88"/>
      <c r="B348" s="3"/>
      <c r="D348" s="3"/>
      <c r="E348" s="1"/>
      <c r="H348" s="283"/>
    </row>
    <row r="349" spans="1:8" x14ac:dyDescent="0.2">
      <c r="A349" s="88"/>
      <c r="B349" s="3"/>
      <c r="D349" s="3"/>
      <c r="E349" s="1"/>
      <c r="H349" s="283"/>
    </row>
    <row r="350" spans="1:8" x14ac:dyDescent="0.2">
      <c r="A350" s="88"/>
      <c r="B350" s="3"/>
      <c r="D350" s="3"/>
      <c r="E350" s="1"/>
      <c r="H350" s="283"/>
    </row>
    <row r="351" spans="1:8" x14ac:dyDescent="0.2">
      <c r="A351" s="88"/>
      <c r="B351" s="3"/>
      <c r="D351" s="3"/>
      <c r="E351" s="1"/>
      <c r="H351" s="283"/>
    </row>
    <row r="352" spans="1:8" x14ac:dyDescent="0.2">
      <c r="A352" s="88"/>
      <c r="B352" s="3"/>
      <c r="D352" s="3"/>
      <c r="E352" s="1"/>
      <c r="H352" s="283"/>
    </row>
    <row r="353" spans="1:8" x14ac:dyDescent="0.2">
      <c r="A353" s="88"/>
      <c r="B353" s="3"/>
      <c r="D353" s="3"/>
      <c r="E353" s="1"/>
      <c r="H353" s="283"/>
    </row>
    <row r="354" spans="1:8" x14ac:dyDescent="0.2">
      <c r="A354" s="88"/>
      <c r="B354" s="3"/>
      <c r="D354" s="3"/>
      <c r="E354" s="1"/>
      <c r="H354" s="283"/>
    </row>
    <row r="355" spans="1:8" x14ac:dyDescent="0.2">
      <c r="B355" s="3"/>
      <c r="D355" s="3"/>
      <c r="E355" s="1"/>
      <c r="H355" s="283"/>
    </row>
    <row r="356" spans="1:8" x14ac:dyDescent="0.2">
      <c r="A356" s="88"/>
      <c r="B356" s="3"/>
      <c r="D356" s="3"/>
      <c r="E356" s="1"/>
      <c r="H356" s="283"/>
    </row>
    <row r="357" spans="1:8" x14ac:dyDescent="0.2">
      <c r="A357" s="88"/>
      <c r="B357" s="3"/>
      <c r="D357" s="3"/>
      <c r="E357" s="1"/>
      <c r="H357" s="283"/>
    </row>
    <row r="358" spans="1:8" x14ac:dyDescent="0.2">
      <c r="A358" s="88"/>
      <c r="B358" s="3"/>
      <c r="D358" s="3"/>
      <c r="E358" s="1"/>
      <c r="H358" s="283"/>
    </row>
    <row r="359" spans="1:8" x14ac:dyDescent="0.2">
      <c r="A359" s="88"/>
      <c r="B359" s="3"/>
      <c r="D359" s="3"/>
      <c r="E359" s="1"/>
      <c r="H359" s="283"/>
    </row>
    <row r="360" spans="1:8" x14ac:dyDescent="0.2">
      <c r="A360" s="88"/>
      <c r="B360" s="3"/>
      <c r="D360" s="3"/>
      <c r="E360" s="1"/>
      <c r="H360" s="283"/>
    </row>
    <row r="361" spans="1:8" x14ac:dyDescent="0.2">
      <c r="A361" s="88"/>
      <c r="B361" s="3"/>
      <c r="D361" s="3"/>
      <c r="E361" s="1"/>
      <c r="H361" s="283"/>
    </row>
    <row r="362" spans="1:8" x14ac:dyDescent="0.2">
      <c r="B362" s="3"/>
      <c r="D362" s="3"/>
      <c r="E362" s="1"/>
      <c r="H362" s="283"/>
    </row>
    <row r="363" spans="1:8" x14ac:dyDescent="0.2">
      <c r="B363" s="3"/>
      <c r="D363" s="3"/>
      <c r="E363" s="1"/>
      <c r="H363" s="283"/>
    </row>
    <row r="364" spans="1:8" x14ac:dyDescent="0.2">
      <c r="A364" s="88"/>
      <c r="B364" s="3"/>
      <c r="D364" s="3"/>
      <c r="E364" s="1"/>
      <c r="H364" s="283"/>
    </row>
    <row r="365" spans="1:8" x14ac:dyDescent="0.2">
      <c r="A365" s="88"/>
      <c r="B365" s="3"/>
      <c r="D365" s="3"/>
      <c r="E365" s="1"/>
      <c r="H365" s="283"/>
    </row>
    <row r="366" spans="1:8" x14ac:dyDescent="0.2">
      <c r="B366" s="3"/>
      <c r="D366" s="3"/>
      <c r="E366" s="1"/>
      <c r="H366" s="283"/>
    </row>
    <row r="367" spans="1:8" x14ac:dyDescent="0.2">
      <c r="A367" s="88"/>
      <c r="B367" s="3"/>
      <c r="D367" s="3"/>
      <c r="E367" s="1"/>
    </row>
    <row r="368" spans="1:8" x14ac:dyDescent="0.2">
      <c r="A368" s="88"/>
      <c r="B368" s="3"/>
      <c r="D368" s="3"/>
      <c r="E368" s="1"/>
    </row>
    <row r="369" spans="1:5" x14ac:dyDescent="0.2">
      <c r="A369" s="88"/>
      <c r="B369" s="3"/>
      <c r="D369" s="3"/>
      <c r="E369" s="1"/>
    </row>
    <row r="370" spans="1:5" x14ac:dyDescent="0.2">
      <c r="A370" s="88"/>
      <c r="B370" s="3"/>
      <c r="D370" s="3"/>
      <c r="E370" s="1"/>
    </row>
    <row r="371" spans="1:5" x14ac:dyDescent="0.2">
      <c r="A371" s="88"/>
      <c r="B371" s="3"/>
      <c r="D371" s="3"/>
      <c r="E371" s="1"/>
    </row>
    <row r="372" spans="1:5" x14ac:dyDescent="0.2">
      <c r="A372" s="88"/>
      <c r="B372" s="3"/>
      <c r="D372" s="3"/>
      <c r="E372" s="1"/>
    </row>
    <row r="373" spans="1:5" x14ac:dyDescent="0.2">
      <c r="A373" s="88"/>
      <c r="B373" s="3"/>
      <c r="D373" s="3"/>
      <c r="E373" s="1"/>
    </row>
    <row r="374" spans="1:5" x14ac:dyDescent="0.2">
      <c r="A374" s="88"/>
      <c r="B374" s="3"/>
      <c r="D374" s="3"/>
      <c r="E374" s="1"/>
    </row>
    <row r="375" spans="1:5" x14ac:dyDescent="0.2">
      <c r="A375" s="88"/>
      <c r="B375" s="3"/>
      <c r="D375" s="3"/>
      <c r="E375" s="1"/>
    </row>
    <row r="376" spans="1:5" x14ac:dyDescent="0.2">
      <c r="A376" s="88"/>
      <c r="B376" s="3"/>
      <c r="D376" s="3"/>
      <c r="E376" s="1"/>
    </row>
    <row r="377" spans="1:5" x14ac:dyDescent="0.2">
      <c r="A377" s="88"/>
      <c r="B377" s="3"/>
      <c r="D377" s="3"/>
      <c r="E377" s="1"/>
    </row>
    <row r="378" spans="1:5" x14ac:dyDescent="0.2">
      <c r="A378" s="88"/>
      <c r="B378" s="3"/>
      <c r="D378" s="3"/>
      <c r="E378" s="1"/>
    </row>
    <row r="379" spans="1:5" x14ac:dyDescent="0.2">
      <c r="A379" s="88"/>
      <c r="B379" s="3"/>
      <c r="D379" s="3"/>
      <c r="E379" s="1"/>
    </row>
    <row r="380" spans="1:5" ht="18" x14ac:dyDescent="0.2">
      <c r="A380" s="89"/>
      <c r="B380" s="3"/>
      <c r="D380" s="3"/>
      <c r="E380" s="1"/>
    </row>
    <row r="381" spans="1:5" ht="23.25" x14ac:dyDescent="0.2">
      <c r="A381" s="90"/>
      <c r="B381" s="3"/>
      <c r="D381" s="3"/>
      <c r="E381" s="1"/>
    </row>
    <row r="382" spans="1:5" x14ac:dyDescent="0.2">
      <c r="A382" s="88"/>
      <c r="B382" s="3"/>
      <c r="D382" s="3"/>
      <c r="E382" s="1"/>
    </row>
    <row r="383" spans="1:5" x14ac:dyDescent="0.2">
      <c r="A383" s="88"/>
      <c r="B383" s="3"/>
      <c r="D383" s="3"/>
      <c r="E383" s="1"/>
    </row>
    <row r="384" spans="1:5" x14ac:dyDescent="0.2">
      <c r="A384" s="88"/>
      <c r="B384" s="3"/>
      <c r="D384" s="3"/>
      <c r="E384" s="1"/>
    </row>
    <row r="385" spans="1:5" x14ac:dyDescent="0.2">
      <c r="A385" s="88"/>
      <c r="B385" s="3"/>
      <c r="D385" s="3"/>
      <c r="E385" s="1"/>
    </row>
    <row r="386" spans="1:5" x14ac:dyDescent="0.2">
      <c r="A386" s="88"/>
      <c r="B386" s="3"/>
      <c r="D386" s="3"/>
      <c r="E386" s="1"/>
    </row>
    <row r="387" spans="1:5" x14ac:dyDescent="0.2">
      <c r="B387" s="3"/>
      <c r="D387" s="3"/>
      <c r="E387" s="1"/>
    </row>
    <row r="388" spans="1:5" x14ac:dyDescent="0.2">
      <c r="B388" s="3"/>
      <c r="D388" s="3"/>
      <c r="E388" s="1"/>
    </row>
    <row r="389" spans="1:5" x14ac:dyDescent="0.2">
      <c r="A389" s="88"/>
      <c r="B389" s="3"/>
      <c r="D389" s="3"/>
      <c r="E389" s="1"/>
    </row>
    <row r="390" spans="1:5" x14ac:dyDescent="0.2">
      <c r="A390" s="88"/>
      <c r="B390" s="3"/>
      <c r="D390" s="3"/>
      <c r="E390" s="1"/>
    </row>
    <row r="391" spans="1:5" x14ac:dyDescent="0.2">
      <c r="B391" s="3"/>
      <c r="D391" s="3"/>
      <c r="E391" s="1"/>
    </row>
    <row r="392" spans="1:5" x14ac:dyDescent="0.2">
      <c r="A392" s="88"/>
      <c r="B392" s="3"/>
      <c r="D392" s="3"/>
      <c r="E392" s="1"/>
    </row>
    <row r="393" spans="1:5" x14ac:dyDescent="0.2">
      <c r="A393" s="88"/>
      <c r="B393" s="3"/>
      <c r="D393" s="3"/>
      <c r="E393" s="1"/>
    </row>
    <row r="394" spans="1:5" x14ac:dyDescent="0.2">
      <c r="A394" s="88"/>
      <c r="B394" s="3"/>
      <c r="D394" s="3"/>
      <c r="E394" s="1"/>
    </row>
    <row r="395" spans="1:5" x14ac:dyDescent="0.2">
      <c r="A395" s="88"/>
      <c r="B395" s="3"/>
      <c r="D395" s="3"/>
      <c r="E395" s="1"/>
    </row>
    <row r="396" spans="1:5" x14ac:dyDescent="0.2">
      <c r="A396" s="88"/>
      <c r="B396" s="3"/>
      <c r="D396" s="3"/>
      <c r="E396" s="1"/>
    </row>
    <row r="397" spans="1:5" x14ac:dyDescent="0.2">
      <c r="A397" s="88"/>
      <c r="B397" s="3"/>
      <c r="D397" s="3"/>
      <c r="E397" s="1"/>
    </row>
    <row r="398" spans="1:5" x14ac:dyDescent="0.2">
      <c r="A398" s="88"/>
      <c r="B398" s="3"/>
      <c r="D398" s="3"/>
      <c r="E398" s="1"/>
    </row>
    <row r="399" spans="1:5" x14ac:dyDescent="0.2">
      <c r="A399" s="88"/>
      <c r="B399" s="3"/>
      <c r="D399" s="3"/>
      <c r="E399" s="1"/>
    </row>
    <row r="400" spans="1:5" x14ac:dyDescent="0.2">
      <c r="A400" s="88"/>
      <c r="B400" s="3"/>
      <c r="D400" s="3"/>
      <c r="E400" s="1"/>
    </row>
    <row r="401" spans="1:5" x14ac:dyDescent="0.2">
      <c r="B401" s="3"/>
      <c r="D401" s="3"/>
      <c r="E401" s="1"/>
    </row>
    <row r="402" spans="1:5" x14ac:dyDescent="0.2">
      <c r="A402" s="88"/>
      <c r="B402" s="3"/>
      <c r="D402" s="3"/>
      <c r="E402" s="1"/>
    </row>
    <row r="403" spans="1:5" x14ac:dyDescent="0.2">
      <c r="A403" s="88"/>
      <c r="B403" s="3"/>
      <c r="D403" s="3"/>
      <c r="E403" s="1"/>
    </row>
    <row r="404" spans="1:5" x14ac:dyDescent="0.2">
      <c r="A404" s="88"/>
      <c r="B404" s="3"/>
      <c r="D404" s="3"/>
      <c r="E404" s="1"/>
    </row>
    <row r="405" spans="1:5" x14ac:dyDescent="0.2">
      <c r="A405" s="88"/>
      <c r="B405" s="3"/>
      <c r="D405" s="3"/>
      <c r="E405" s="1"/>
    </row>
    <row r="406" spans="1:5" x14ac:dyDescent="0.2">
      <c r="A406" s="88"/>
      <c r="B406" s="3"/>
      <c r="D406" s="3"/>
      <c r="E406" s="1"/>
    </row>
    <row r="407" spans="1:5" x14ac:dyDescent="0.2">
      <c r="A407" s="88"/>
      <c r="B407" s="3"/>
      <c r="D407" s="3"/>
      <c r="E407" s="1"/>
    </row>
    <row r="408" spans="1:5" x14ac:dyDescent="0.2">
      <c r="A408" s="88"/>
      <c r="B408" s="3"/>
      <c r="D408" s="3"/>
      <c r="E408" s="1"/>
    </row>
    <row r="409" spans="1:5" ht="20.25" x14ac:dyDescent="0.2">
      <c r="A409" s="91"/>
      <c r="B409" s="3"/>
      <c r="D409" s="3"/>
      <c r="E409" s="1"/>
    </row>
    <row r="410" spans="1:5" x14ac:dyDescent="0.2">
      <c r="B410" s="3"/>
      <c r="D410" s="3"/>
      <c r="E410" s="1"/>
    </row>
    <row r="411" spans="1:5" x14ac:dyDescent="0.2">
      <c r="B411" s="3"/>
      <c r="D411" s="3"/>
      <c r="E411" s="1"/>
    </row>
    <row r="412" spans="1:5" x14ac:dyDescent="0.2">
      <c r="B412" s="3"/>
      <c r="D412" s="3"/>
      <c r="E412" s="1"/>
    </row>
    <row r="413" spans="1:5" x14ac:dyDescent="0.2">
      <c r="B413" s="3"/>
      <c r="D413" s="3"/>
      <c r="E413" s="1"/>
    </row>
    <row r="414" spans="1:5" x14ac:dyDescent="0.2">
      <c r="B414" s="3"/>
      <c r="D414" s="3"/>
      <c r="E414" s="1"/>
    </row>
    <row r="415" spans="1:5" x14ac:dyDescent="0.2">
      <c r="B415" s="3"/>
      <c r="D415" s="3"/>
      <c r="E415" s="1"/>
    </row>
    <row r="416" spans="1:5" x14ac:dyDescent="0.2">
      <c r="B416" s="3"/>
      <c r="D416" s="3"/>
      <c r="E416" s="1"/>
    </row>
    <row r="417" spans="2:5" x14ac:dyDescent="0.2">
      <c r="B417" s="3"/>
      <c r="D417" s="3"/>
      <c r="E417" s="1"/>
    </row>
    <row r="418" spans="2:5" x14ac:dyDescent="0.2">
      <c r="B418" s="3"/>
      <c r="D418" s="3"/>
      <c r="E418" s="1"/>
    </row>
    <row r="419" spans="2:5" x14ac:dyDescent="0.2">
      <c r="B419" s="3"/>
      <c r="D419" s="3"/>
      <c r="E419" s="1"/>
    </row>
    <row r="420" spans="2:5" x14ac:dyDescent="0.2">
      <c r="B420" s="3"/>
      <c r="D420" s="3"/>
      <c r="E420" s="1"/>
    </row>
    <row r="421" spans="2:5" x14ac:dyDescent="0.2">
      <c r="B421" s="3"/>
      <c r="D421" s="3"/>
      <c r="E421" s="1"/>
    </row>
    <row r="422" spans="2:5" x14ac:dyDescent="0.2">
      <c r="B422" s="3"/>
      <c r="D422" s="3"/>
      <c r="E422" s="1"/>
    </row>
    <row r="423" spans="2:5" x14ac:dyDescent="0.2">
      <c r="B423" s="3"/>
      <c r="D423" s="3"/>
      <c r="E423" s="1"/>
    </row>
    <row r="424" spans="2:5" x14ac:dyDescent="0.2">
      <c r="B424" s="3"/>
      <c r="D424" s="3"/>
      <c r="E424" s="1"/>
    </row>
    <row r="425" spans="2:5" x14ac:dyDescent="0.2">
      <c r="B425" s="3"/>
      <c r="D425" s="3"/>
      <c r="E425" s="1"/>
    </row>
    <row r="426" spans="2:5" x14ac:dyDescent="0.2">
      <c r="B426" s="3"/>
      <c r="D426" s="3"/>
      <c r="E426" s="1"/>
    </row>
    <row r="427" spans="2:5" x14ac:dyDescent="0.2">
      <c r="B427" s="3"/>
      <c r="D427" s="3"/>
      <c r="E427" s="1"/>
    </row>
    <row r="428" spans="2:5" x14ac:dyDescent="0.2">
      <c r="B428" s="3"/>
      <c r="D428" s="3"/>
      <c r="E428" s="1"/>
    </row>
    <row r="429" spans="2:5" x14ac:dyDescent="0.2">
      <c r="B429" s="3"/>
      <c r="D429" s="3"/>
      <c r="E429" s="1"/>
    </row>
    <row r="430" spans="2:5" x14ac:dyDescent="0.2">
      <c r="B430" s="3"/>
      <c r="D430" s="3"/>
      <c r="E430" s="1"/>
    </row>
    <row r="431" spans="2:5" x14ac:dyDescent="0.2">
      <c r="B431" s="3"/>
      <c r="D431" s="3"/>
      <c r="E431" s="1"/>
    </row>
    <row r="432" spans="2:5" x14ac:dyDescent="0.2">
      <c r="B432" s="3"/>
      <c r="D432" s="3"/>
      <c r="E432" s="1"/>
    </row>
    <row r="433" spans="2:5" x14ac:dyDescent="0.2">
      <c r="B433" s="3"/>
      <c r="D433" s="3"/>
      <c r="E433" s="1"/>
    </row>
    <row r="434" spans="2:5" x14ac:dyDescent="0.2">
      <c r="B434" s="3"/>
      <c r="D434" s="3"/>
      <c r="E434" s="1"/>
    </row>
    <row r="435" spans="2:5" x14ac:dyDescent="0.2">
      <c r="B435" s="3"/>
      <c r="D435" s="3"/>
      <c r="E435" s="1"/>
    </row>
    <row r="436" spans="2:5" x14ac:dyDescent="0.2">
      <c r="B436" s="3"/>
      <c r="D436" s="3"/>
      <c r="E436" s="1"/>
    </row>
    <row r="437" spans="2:5" x14ac:dyDescent="0.2">
      <c r="B437" s="3"/>
      <c r="D437" s="3"/>
      <c r="E437" s="1"/>
    </row>
    <row r="438" spans="2:5" x14ac:dyDescent="0.2">
      <c r="B438" s="3"/>
      <c r="D438" s="3"/>
      <c r="E438" s="1"/>
    </row>
    <row r="439" spans="2:5" x14ac:dyDescent="0.2">
      <c r="B439" s="3"/>
      <c r="D439" s="3"/>
      <c r="E439" s="1"/>
    </row>
    <row r="440" spans="2:5" x14ac:dyDescent="0.2">
      <c r="B440" s="3"/>
      <c r="D440" s="3"/>
      <c r="E440" s="1"/>
    </row>
    <row r="441" spans="2:5" x14ac:dyDescent="0.2">
      <c r="B441" s="3"/>
      <c r="D441" s="3"/>
      <c r="E441" s="1"/>
    </row>
    <row r="442" spans="2:5" x14ac:dyDescent="0.2">
      <c r="B442" s="3"/>
      <c r="D442" s="3"/>
      <c r="E442" s="1"/>
    </row>
    <row r="443" spans="2:5" x14ac:dyDescent="0.2">
      <c r="B443" s="3"/>
      <c r="D443" s="3"/>
      <c r="E443" s="1"/>
    </row>
    <row r="444" spans="2:5" x14ac:dyDescent="0.2">
      <c r="B444" s="3"/>
      <c r="D444" s="3"/>
      <c r="E444" s="1"/>
    </row>
    <row r="445" spans="2:5" x14ac:dyDescent="0.2">
      <c r="B445" s="3"/>
      <c r="D445" s="3"/>
      <c r="E445" s="1"/>
    </row>
    <row r="446" spans="2:5" x14ac:dyDescent="0.2">
      <c r="B446" s="3"/>
      <c r="D446" s="3"/>
      <c r="E446" s="1"/>
    </row>
    <row r="447" spans="2:5" x14ac:dyDescent="0.2">
      <c r="B447" s="3"/>
      <c r="D447" s="3"/>
      <c r="E447" s="1"/>
    </row>
    <row r="448" spans="2:5" x14ac:dyDescent="0.2">
      <c r="B448" s="3"/>
      <c r="D448" s="3"/>
      <c r="E448" s="1"/>
    </row>
    <row r="449" spans="2:5" x14ac:dyDescent="0.2">
      <c r="B449" s="3"/>
      <c r="D449" s="3"/>
      <c r="E449" s="1"/>
    </row>
    <row r="450" spans="2:5" x14ac:dyDescent="0.2">
      <c r="B450" s="3"/>
      <c r="D450" s="3"/>
      <c r="E450" s="1"/>
    </row>
    <row r="451" spans="2:5" x14ac:dyDescent="0.2">
      <c r="B451" s="3"/>
      <c r="D451" s="3"/>
      <c r="E451" s="1"/>
    </row>
    <row r="452" spans="2:5" x14ac:dyDescent="0.2">
      <c r="B452" s="3"/>
      <c r="D452" s="3"/>
      <c r="E452" s="1"/>
    </row>
    <row r="453" spans="2:5" x14ac:dyDescent="0.2">
      <c r="B453" s="3"/>
      <c r="D453" s="3"/>
      <c r="E453" s="1"/>
    </row>
    <row r="454" spans="2:5" x14ac:dyDescent="0.2">
      <c r="B454" s="3"/>
      <c r="D454" s="3"/>
      <c r="E454" s="1"/>
    </row>
  </sheetData>
  <mergeCells count="4">
    <mergeCell ref="A1:H1"/>
    <mergeCell ref="A3:H3"/>
    <mergeCell ref="A282:H282"/>
    <mergeCell ref="I1:J1"/>
  </mergeCells>
  <pageMargins left="0.7" right="0.7" top="0.75" bottom="0.75" header="0.3" footer="0.3"/>
  <pageSetup scale="97" fitToHeight="14"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E02E-A92F-4774-9DEB-D6C48BB16F02}">
  <sheetPr>
    <tabColor rgb="FFFFFF00"/>
  </sheetPr>
  <dimension ref="A1:C319"/>
  <sheetViews>
    <sheetView zoomScale="130" zoomScaleNormal="130" workbookViewId="0">
      <selection activeCell="C1" sqref="C1"/>
    </sheetView>
  </sheetViews>
  <sheetFormatPr defaultRowHeight="14.25" x14ac:dyDescent="0.2"/>
  <cols>
    <col min="1" max="1" width="9" style="65"/>
    <col min="2" max="2" width="41.25" customWidth="1"/>
    <col min="3" max="3" width="18" customWidth="1"/>
  </cols>
  <sheetData>
    <row r="1" spans="1:3" ht="29.25" customHeight="1" x14ac:dyDescent="0.3">
      <c r="B1" s="242" t="s">
        <v>333</v>
      </c>
    </row>
    <row r="5" spans="1:3" x14ac:dyDescent="0.2">
      <c r="A5" s="66">
        <v>1</v>
      </c>
      <c r="B5" s="44" t="s">
        <v>226</v>
      </c>
      <c r="C5" s="295">
        <f>'Initial Allocation'!H5</f>
        <v>0</v>
      </c>
    </row>
    <row r="6" spans="1:3" ht="31.5" customHeight="1" x14ac:dyDescent="0.2">
      <c r="A6" s="66">
        <v>2</v>
      </c>
      <c r="B6" s="43" t="s">
        <v>112</v>
      </c>
      <c r="C6" s="67">
        <f>'Initial Allocation'!H6</f>
        <v>3000</v>
      </c>
    </row>
    <row r="7" spans="1:3" s="64" customFormat="1" ht="20.100000000000001" customHeight="1" x14ac:dyDescent="0.2">
      <c r="A7" s="66">
        <v>3</v>
      </c>
      <c r="B7" s="10" t="s">
        <v>1</v>
      </c>
      <c r="C7" s="67">
        <f>'Initial Allocation'!H7</f>
        <v>500</v>
      </c>
    </row>
    <row r="8" spans="1:3" s="64" customFormat="1" ht="20.100000000000001" customHeight="1" x14ac:dyDescent="0.2">
      <c r="A8" s="66">
        <v>4</v>
      </c>
      <c r="B8" s="10" t="s">
        <v>262</v>
      </c>
      <c r="C8" s="67">
        <f>'Initial Allocation'!H8</f>
        <v>0</v>
      </c>
    </row>
    <row r="9" spans="1:3" s="64" customFormat="1" ht="20.100000000000001" customHeight="1" x14ac:dyDescent="0.2">
      <c r="A9" s="66">
        <v>5</v>
      </c>
      <c r="B9" s="10" t="s">
        <v>229</v>
      </c>
      <c r="C9" s="67">
        <f>'Initial Allocation'!H9</f>
        <v>0</v>
      </c>
    </row>
    <row r="10" spans="1:3" s="64" customFormat="1" ht="28.5" customHeight="1" x14ac:dyDescent="0.2">
      <c r="A10" s="66">
        <v>6</v>
      </c>
      <c r="B10" s="10" t="s">
        <v>284</v>
      </c>
      <c r="C10" s="67">
        <f>'Initial Allocation'!H10</f>
        <v>0</v>
      </c>
    </row>
    <row r="11" spans="1:3" s="64" customFormat="1" ht="20.100000000000001" customHeight="1" x14ac:dyDescent="0.2">
      <c r="A11" s="66">
        <v>7</v>
      </c>
      <c r="B11" s="10" t="s">
        <v>2</v>
      </c>
      <c r="C11" s="67">
        <f>'Initial Allocation'!H11</f>
        <v>6325</v>
      </c>
    </row>
    <row r="12" spans="1:3" s="64" customFormat="1" ht="20.100000000000001" customHeight="1" x14ac:dyDescent="0.2">
      <c r="A12" s="66">
        <v>8</v>
      </c>
      <c r="B12" s="10" t="s">
        <v>160</v>
      </c>
      <c r="C12" s="67">
        <f>'Initial Allocation'!H12</f>
        <v>0</v>
      </c>
    </row>
    <row r="13" spans="1:3" s="64" customFormat="1" ht="20.100000000000001" customHeight="1" x14ac:dyDescent="0.2">
      <c r="A13" s="66">
        <v>9</v>
      </c>
      <c r="B13" s="10" t="s">
        <v>194</v>
      </c>
      <c r="C13" s="67">
        <f>'Initial Allocation'!H13</f>
        <v>1100</v>
      </c>
    </row>
    <row r="14" spans="1:3" s="64" customFormat="1" ht="28.5" customHeight="1" x14ac:dyDescent="0.2">
      <c r="A14" s="66">
        <v>10</v>
      </c>
      <c r="B14" s="10" t="s">
        <v>3</v>
      </c>
      <c r="C14" s="67">
        <f>'Initial Allocation'!H14</f>
        <v>950</v>
      </c>
    </row>
    <row r="15" spans="1:3" s="64" customFormat="1" ht="20.100000000000001" customHeight="1" x14ac:dyDescent="0.2">
      <c r="A15" s="66">
        <v>11</v>
      </c>
      <c r="B15" s="10" t="s">
        <v>125</v>
      </c>
      <c r="C15" s="67">
        <f>'Initial Allocation'!H15</f>
        <v>0</v>
      </c>
    </row>
    <row r="16" spans="1:3" s="64" customFormat="1" ht="20.100000000000001" customHeight="1" x14ac:dyDescent="0.2">
      <c r="A16" s="66">
        <v>12</v>
      </c>
      <c r="B16" s="10" t="s">
        <v>4</v>
      </c>
      <c r="C16" s="67">
        <f>'Initial Allocation'!H16</f>
        <v>2000</v>
      </c>
    </row>
    <row r="17" spans="1:3" s="64" customFormat="1" ht="20.100000000000001" customHeight="1" x14ac:dyDescent="0.2">
      <c r="A17" s="66">
        <v>13</v>
      </c>
      <c r="B17" s="10" t="s">
        <v>5</v>
      </c>
      <c r="C17" s="67">
        <f>'Initial Allocation'!H17</f>
        <v>7400</v>
      </c>
    </row>
    <row r="18" spans="1:3" s="64" customFormat="1" ht="20.100000000000001" customHeight="1" x14ac:dyDescent="0.2">
      <c r="A18" s="66">
        <v>14</v>
      </c>
      <c r="B18" s="10" t="s">
        <v>232</v>
      </c>
      <c r="C18" s="67">
        <f>'Initial Allocation'!H18</f>
        <v>350</v>
      </c>
    </row>
    <row r="19" spans="1:3" s="64" customFormat="1" ht="20.100000000000001" customHeight="1" x14ac:dyDescent="0.2">
      <c r="A19" s="66">
        <v>15</v>
      </c>
      <c r="B19" s="10" t="s">
        <v>117</v>
      </c>
      <c r="C19" s="67">
        <f>'Initial Allocation'!H19</f>
        <v>580</v>
      </c>
    </row>
    <row r="20" spans="1:3" s="64" customFormat="1" ht="20.100000000000001" customHeight="1" x14ac:dyDescent="0.2">
      <c r="A20" s="65">
        <v>16</v>
      </c>
      <c r="B20" s="10" t="s">
        <v>231</v>
      </c>
      <c r="C20" s="67">
        <f>'Initial Allocation'!H20</f>
        <v>0</v>
      </c>
    </row>
    <row r="21" spans="1:3" s="64" customFormat="1" ht="20.100000000000001" customHeight="1" x14ac:dyDescent="0.2">
      <c r="A21" s="65">
        <v>17</v>
      </c>
      <c r="B21" s="10" t="s">
        <v>207</v>
      </c>
      <c r="C21" s="67">
        <f>'Initial Allocation'!H21</f>
        <v>0</v>
      </c>
    </row>
    <row r="22" spans="1:3" s="64" customFormat="1" ht="20.100000000000001" customHeight="1" x14ac:dyDescent="0.2">
      <c r="A22" s="65">
        <v>18</v>
      </c>
      <c r="B22" s="10" t="s">
        <v>313</v>
      </c>
      <c r="C22" s="67">
        <f>'Initial Allocation'!H22</f>
        <v>0</v>
      </c>
    </row>
    <row r="23" spans="1:3" s="64" customFormat="1" ht="20.100000000000001" customHeight="1" x14ac:dyDescent="0.2">
      <c r="A23" s="65">
        <v>19</v>
      </c>
      <c r="B23" s="10" t="s">
        <v>6</v>
      </c>
      <c r="C23" s="67">
        <f>'Initial Allocation'!H23</f>
        <v>0</v>
      </c>
    </row>
    <row r="24" spans="1:3" s="64" customFormat="1" ht="20.100000000000001" customHeight="1" x14ac:dyDescent="0.2">
      <c r="A24" s="65">
        <v>20</v>
      </c>
      <c r="B24" s="11" t="s">
        <v>7</v>
      </c>
      <c r="C24" s="67">
        <f>'Initial Allocation'!H24</f>
        <v>4500</v>
      </c>
    </row>
    <row r="25" spans="1:3" s="64" customFormat="1" ht="20.100000000000001" customHeight="1" x14ac:dyDescent="0.2">
      <c r="A25" s="65">
        <v>21</v>
      </c>
      <c r="B25" s="11" t="s">
        <v>8</v>
      </c>
      <c r="C25" s="67">
        <f>'Initial Allocation'!H25</f>
        <v>10000</v>
      </c>
    </row>
    <row r="26" spans="1:3" s="64" customFormat="1" ht="20.100000000000001" customHeight="1" x14ac:dyDescent="0.2">
      <c r="A26" s="65">
        <v>22</v>
      </c>
      <c r="B26" s="10" t="s">
        <v>381</v>
      </c>
      <c r="C26" s="67">
        <f>'Initial Allocation'!H26</f>
        <v>650</v>
      </c>
    </row>
    <row r="27" spans="1:3" ht="20.100000000000001" customHeight="1" x14ac:dyDescent="0.2">
      <c r="A27" s="65">
        <v>23</v>
      </c>
      <c r="B27" s="11" t="s">
        <v>133</v>
      </c>
      <c r="C27" s="67">
        <f>'Initial Allocation'!H27</f>
        <v>0</v>
      </c>
    </row>
    <row r="28" spans="1:3" ht="27" customHeight="1" x14ac:dyDescent="0.2">
      <c r="A28" s="65">
        <v>24</v>
      </c>
      <c r="B28" s="11" t="s">
        <v>324</v>
      </c>
      <c r="C28" s="67">
        <f>'Initial Allocation'!H28</f>
        <v>500</v>
      </c>
    </row>
    <row r="29" spans="1:3" ht="18" customHeight="1" x14ac:dyDescent="0.2">
      <c r="A29" s="65">
        <v>25</v>
      </c>
      <c r="B29" s="293" t="s">
        <v>93</v>
      </c>
      <c r="C29" s="67">
        <f>'Initial Allocation'!H29</f>
        <v>0</v>
      </c>
    </row>
    <row r="30" spans="1:3" ht="20.100000000000001" customHeight="1" x14ac:dyDescent="0.2">
      <c r="A30" s="65">
        <v>26</v>
      </c>
      <c r="B30" s="11" t="s">
        <v>9</v>
      </c>
      <c r="C30" s="67">
        <f>'Initial Allocation'!H30</f>
        <v>500</v>
      </c>
    </row>
    <row r="31" spans="1:3" x14ac:dyDescent="0.2">
      <c r="A31" s="65">
        <v>27</v>
      </c>
      <c r="B31" s="11" t="s">
        <v>10</v>
      </c>
      <c r="C31" s="67">
        <f>'Initial Allocation'!H31</f>
        <v>0</v>
      </c>
    </row>
    <row r="32" spans="1:3" x14ac:dyDescent="0.2">
      <c r="A32" s="65">
        <v>28</v>
      </c>
      <c r="B32" s="11" t="s">
        <v>126</v>
      </c>
      <c r="C32" s="67">
        <f>'Initial Allocation'!H32</f>
        <v>0</v>
      </c>
    </row>
    <row r="33" spans="1:3" x14ac:dyDescent="0.2">
      <c r="A33" s="65">
        <v>29</v>
      </c>
      <c r="B33" s="11" t="s">
        <v>110</v>
      </c>
      <c r="C33" s="67">
        <f>'Initial Allocation'!H33</f>
        <v>2000</v>
      </c>
    </row>
    <row r="34" spans="1:3" x14ac:dyDescent="0.2">
      <c r="A34" s="65">
        <v>30</v>
      </c>
      <c r="B34" s="11" t="s">
        <v>11</v>
      </c>
      <c r="C34" s="67">
        <f>'Initial Allocation'!H34</f>
        <v>0</v>
      </c>
    </row>
    <row r="35" spans="1:3" x14ac:dyDescent="0.2">
      <c r="A35" s="65">
        <v>31</v>
      </c>
      <c r="B35" s="11" t="s">
        <v>113</v>
      </c>
      <c r="C35" s="67">
        <f>'Initial Allocation'!H35</f>
        <v>3500</v>
      </c>
    </row>
    <row r="36" spans="1:3" x14ac:dyDescent="0.2">
      <c r="A36" s="65">
        <v>32</v>
      </c>
      <c r="B36" s="10" t="s">
        <v>225</v>
      </c>
      <c r="C36" s="67">
        <f>'Initial Allocation'!H36</f>
        <v>660</v>
      </c>
    </row>
    <row r="37" spans="1:3" ht="20.100000000000001" customHeight="1" x14ac:dyDescent="0.2">
      <c r="A37" s="65">
        <v>33</v>
      </c>
      <c r="B37" s="11" t="s">
        <v>12</v>
      </c>
      <c r="C37" s="67">
        <f>'Initial Allocation'!H37</f>
        <v>6300</v>
      </c>
    </row>
    <row r="38" spans="1:3" ht="20.100000000000001" customHeight="1" x14ac:dyDescent="0.2">
      <c r="A38" s="65">
        <v>34</v>
      </c>
      <c r="B38" s="11" t="s">
        <v>162</v>
      </c>
      <c r="C38" s="67">
        <f>'Initial Allocation'!H38</f>
        <v>0</v>
      </c>
    </row>
    <row r="39" spans="1:3" ht="20.100000000000001" customHeight="1" x14ac:dyDescent="0.2">
      <c r="A39" s="65">
        <v>35</v>
      </c>
      <c r="B39" s="11" t="s">
        <v>319</v>
      </c>
      <c r="C39" s="67">
        <f>'Initial Allocation'!H39</f>
        <v>0</v>
      </c>
    </row>
    <row r="40" spans="1:3" ht="20.100000000000001" customHeight="1" x14ac:dyDescent="0.2">
      <c r="A40" s="65">
        <v>36</v>
      </c>
      <c r="B40" s="11" t="s">
        <v>134</v>
      </c>
      <c r="C40" s="67">
        <f>'Initial Allocation'!H40</f>
        <v>2080</v>
      </c>
    </row>
    <row r="41" spans="1:3" ht="20.100000000000001" customHeight="1" x14ac:dyDescent="0.2">
      <c r="A41" s="65">
        <v>37</v>
      </c>
      <c r="B41" s="11" t="s">
        <v>395</v>
      </c>
      <c r="C41" s="67">
        <f>'Initial Allocation'!H41</f>
        <v>450</v>
      </c>
    </row>
    <row r="42" spans="1:3" ht="20.100000000000001" customHeight="1" x14ac:dyDescent="0.2">
      <c r="A42" s="65">
        <v>38</v>
      </c>
      <c r="B42" s="11" t="s">
        <v>302</v>
      </c>
      <c r="C42" s="67">
        <f>'Initial Allocation'!H42</f>
        <v>0</v>
      </c>
    </row>
    <row r="43" spans="1:3" ht="20.100000000000001" customHeight="1" x14ac:dyDescent="0.2">
      <c r="A43" s="65">
        <v>39</v>
      </c>
      <c r="B43" s="11" t="s">
        <v>196</v>
      </c>
      <c r="C43" s="67">
        <f>'Initial Allocation'!H43</f>
        <v>0</v>
      </c>
    </row>
    <row r="44" spans="1:3" ht="20.100000000000001" customHeight="1" x14ac:dyDescent="0.2">
      <c r="A44" s="65">
        <v>40</v>
      </c>
      <c r="B44" s="10" t="s">
        <v>124</v>
      </c>
      <c r="C44" s="67">
        <f>'Initial Allocation'!H44</f>
        <v>2700</v>
      </c>
    </row>
    <row r="45" spans="1:3" ht="20.100000000000001" customHeight="1" x14ac:dyDescent="0.2">
      <c r="A45" s="65">
        <v>41</v>
      </c>
      <c r="B45" s="10" t="s">
        <v>326</v>
      </c>
      <c r="C45" s="67">
        <f>'Initial Allocation'!H45</f>
        <v>0</v>
      </c>
    </row>
    <row r="46" spans="1:3" ht="20.100000000000001" customHeight="1" x14ac:dyDescent="0.2">
      <c r="A46" s="65">
        <v>42</v>
      </c>
      <c r="B46" s="11" t="s">
        <v>13</v>
      </c>
      <c r="C46" s="67">
        <f>'Initial Allocation'!H46</f>
        <v>4200</v>
      </c>
    </row>
    <row r="47" spans="1:3" ht="20.100000000000001" customHeight="1" x14ac:dyDescent="0.2">
      <c r="A47" s="65">
        <v>43</v>
      </c>
      <c r="B47" s="11" t="s">
        <v>398</v>
      </c>
      <c r="C47" s="67">
        <f>'Initial Allocation'!H47</f>
        <v>0</v>
      </c>
    </row>
    <row r="48" spans="1:3" ht="20.100000000000001" customHeight="1" x14ac:dyDescent="0.2">
      <c r="A48" s="65">
        <v>44</v>
      </c>
      <c r="B48" s="11" t="s">
        <v>14</v>
      </c>
      <c r="C48" s="67">
        <f>'Initial Allocation'!H48</f>
        <v>6300</v>
      </c>
    </row>
    <row r="49" spans="1:3" ht="20.100000000000001" customHeight="1" x14ac:dyDescent="0.2">
      <c r="A49" s="65">
        <v>45</v>
      </c>
      <c r="B49" s="10" t="s">
        <v>358</v>
      </c>
      <c r="C49" s="67">
        <f>'Initial Allocation'!H49</f>
        <v>650</v>
      </c>
    </row>
    <row r="50" spans="1:3" ht="20.100000000000001" customHeight="1" x14ac:dyDescent="0.2">
      <c r="A50" s="65">
        <v>46</v>
      </c>
      <c r="B50" s="11" t="s">
        <v>210</v>
      </c>
      <c r="C50" s="67">
        <f>'Initial Allocation'!H50</f>
        <v>0</v>
      </c>
    </row>
    <row r="51" spans="1:3" ht="20.100000000000001" customHeight="1" x14ac:dyDescent="0.2">
      <c r="A51" s="65">
        <v>47</v>
      </c>
      <c r="B51" s="11" t="s">
        <v>15</v>
      </c>
      <c r="C51" s="67">
        <f>'Initial Allocation'!H51</f>
        <v>14000</v>
      </c>
    </row>
    <row r="52" spans="1:3" ht="20.100000000000001" customHeight="1" x14ac:dyDescent="0.2">
      <c r="A52" s="65">
        <v>48</v>
      </c>
      <c r="B52" s="11" t="s">
        <v>118</v>
      </c>
      <c r="C52" s="67">
        <f>'Initial Allocation'!H52</f>
        <v>0</v>
      </c>
    </row>
    <row r="53" spans="1:3" ht="20.100000000000001" customHeight="1" x14ac:dyDescent="0.2">
      <c r="A53" s="65">
        <v>49</v>
      </c>
      <c r="B53" s="11" t="s">
        <v>171</v>
      </c>
      <c r="C53" s="67">
        <f>'Initial Allocation'!H53</f>
        <v>0</v>
      </c>
    </row>
    <row r="54" spans="1:3" ht="20.100000000000001" customHeight="1" x14ac:dyDescent="0.2">
      <c r="A54" s="65">
        <v>50</v>
      </c>
      <c r="B54" s="11" t="s">
        <v>127</v>
      </c>
      <c r="C54" s="67">
        <f>'Initial Allocation'!H54</f>
        <v>0</v>
      </c>
    </row>
    <row r="55" spans="1:3" ht="20.100000000000001" customHeight="1" x14ac:dyDescent="0.2">
      <c r="A55" s="65">
        <v>51</v>
      </c>
      <c r="B55" s="11" t="s">
        <v>16</v>
      </c>
      <c r="C55" s="67">
        <f>'Initial Allocation'!H55</f>
        <v>300</v>
      </c>
    </row>
    <row r="56" spans="1:3" ht="20.100000000000001" customHeight="1" x14ac:dyDescent="0.2">
      <c r="A56" s="65">
        <v>52</v>
      </c>
      <c r="B56" s="11" t="s">
        <v>17</v>
      </c>
      <c r="C56" s="67">
        <f>'Initial Allocation'!H56</f>
        <v>0</v>
      </c>
    </row>
    <row r="57" spans="1:3" ht="20.100000000000001" customHeight="1" x14ac:dyDescent="0.2">
      <c r="A57" s="65">
        <v>53</v>
      </c>
      <c r="B57" s="10" t="s">
        <v>271</v>
      </c>
      <c r="C57" s="67">
        <f>'Initial Allocation'!H57</f>
        <v>0</v>
      </c>
    </row>
    <row r="58" spans="1:3" ht="20.100000000000001" customHeight="1" x14ac:dyDescent="0.2">
      <c r="A58" s="65">
        <v>54</v>
      </c>
      <c r="B58" s="11" t="s">
        <v>107</v>
      </c>
      <c r="C58" s="67">
        <f>'Initial Allocation'!H58</f>
        <v>12750</v>
      </c>
    </row>
    <row r="59" spans="1:3" ht="28.5" customHeight="1" x14ac:dyDescent="0.2">
      <c r="A59" s="65">
        <v>55</v>
      </c>
      <c r="B59" s="10" t="s">
        <v>241</v>
      </c>
      <c r="C59" s="67">
        <f>'Initial Allocation'!H59</f>
        <v>260</v>
      </c>
    </row>
    <row r="60" spans="1:3" ht="19.5" customHeight="1" x14ac:dyDescent="0.2">
      <c r="A60" s="65">
        <v>56</v>
      </c>
      <c r="B60" s="289" t="s">
        <v>143</v>
      </c>
      <c r="C60" s="67">
        <f>'Initial Allocation'!H60</f>
        <v>1750</v>
      </c>
    </row>
    <row r="61" spans="1:3" ht="20.100000000000001" customHeight="1" x14ac:dyDescent="0.2">
      <c r="A61" s="65">
        <v>57</v>
      </c>
      <c r="B61" s="10" t="s">
        <v>195</v>
      </c>
      <c r="C61" s="67">
        <f>'Initial Allocation'!H61</f>
        <v>0</v>
      </c>
    </row>
    <row r="62" spans="1:3" ht="20.100000000000001" customHeight="1" x14ac:dyDescent="0.2">
      <c r="A62" s="65">
        <v>58</v>
      </c>
      <c r="B62" s="10" t="s">
        <v>222</v>
      </c>
      <c r="C62" s="67">
        <f>'Initial Allocation'!H62</f>
        <v>0</v>
      </c>
    </row>
    <row r="63" spans="1:3" ht="20.100000000000001" customHeight="1" x14ac:dyDescent="0.2">
      <c r="A63" s="65">
        <v>59</v>
      </c>
      <c r="B63" s="10" t="s">
        <v>203</v>
      </c>
      <c r="C63" s="67">
        <f>'Initial Allocation'!H63</f>
        <v>0</v>
      </c>
    </row>
    <row r="64" spans="1:3" ht="20.100000000000001" customHeight="1" x14ac:dyDescent="0.2">
      <c r="A64" s="65">
        <v>60</v>
      </c>
      <c r="B64" s="10" t="s">
        <v>267</v>
      </c>
      <c r="C64" s="67">
        <f>'Initial Allocation'!H64</f>
        <v>0</v>
      </c>
    </row>
    <row r="65" spans="1:3" ht="20.100000000000001" customHeight="1" x14ac:dyDescent="0.2">
      <c r="A65" s="65">
        <v>61</v>
      </c>
      <c r="B65" s="10" t="s">
        <v>253</v>
      </c>
      <c r="C65" s="67">
        <f>'Initial Allocation'!H65</f>
        <v>1500</v>
      </c>
    </row>
    <row r="66" spans="1:3" ht="20.100000000000001" customHeight="1" x14ac:dyDescent="0.2">
      <c r="A66" s="65">
        <v>62</v>
      </c>
      <c r="B66" s="10" t="s">
        <v>345</v>
      </c>
      <c r="C66" s="67">
        <f>'Initial Allocation'!H66</f>
        <v>15000</v>
      </c>
    </row>
    <row r="67" spans="1:3" ht="20.100000000000001" customHeight="1" x14ac:dyDescent="0.2">
      <c r="A67" s="65">
        <v>63</v>
      </c>
      <c r="B67" s="11" t="s">
        <v>204</v>
      </c>
      <c r="C67" s="67">
        <f>'Initial Allocation'!H67</f>
        <v>0</v>
      </c>
    </row>
    <row r="68" spans="1:3" ht="20.100000000000001" customHeight="1" x14ac:dyDescent="0.2">
      <c r="A68" s="65">
        <v>64</v>
      </c>
      <c r="B68" s="11" t="s">
        <v>18</v>
      </c>
      <c r="C68" s="67">
        <f>'Initial Allocation'!H68</f>
        <v>2750</v>
      </c>
    </row>
    <row r="69" spans="1:3" ht="20.100000000000001" customHeight="1" x14ac:dyDescent="0.2">
      <c r="A69" s="65">
        <v>65</v>
      </c>
      <c r="B69" s="10" t="s">
        <v>323</v>
      </c>
      <c r="C69" s="67">
        <f>'Initial Allocation'!H69</f>
        <v>845</v>
      </c>
    </row>
    <row r="70" spans="1:3" ht="20.100000000000001" customHeight="1" x14ac:dyDescent="0.2">
      <c r="A70" s="65">
        <v>66</v>
      </c>
      <c r="B70" s="10" t="s">
        <v>245</v>
      </c>
      <c r="C70" s="67">
        <f>'Initial Allocation'!H70</f>
        <v>975</v>
      </c>
    </row>
    <row r="71" spans="1:3" ht="20.100000000000001" customHeight="1" x14ac:dyDescent="0.2">
      <c r="A71" s="65">
        <v>67</v>
      </c>
      <c r="B71" s="10" t="s">
        <v>307</v>
      </c>
      <c r="C71" s="67">
        <f>'Initial Allocation'!H71</f>
        <v>0</v>
      </c>
    </row>
    <row r="72" spans="1:3" ht="20.100000000000001" customHeight="1" x14ac:dyDescent="0.2">
      <c r="A72" s="65">
        <v>68</v>
      </c>
      <c r="B72" s="10" t="s">
        <v>356</v>
      </c>
      <c r="C72" s="67">
        <f>'Initial Allocation'!H72</f>
        <v>550</v>
      </c>
    </row>
    <row r="73" spans="1:3" ht="20.100000000000001" customHeight="1" x14ac:dyDescent="0.2">
      <c r="A73" s="65">
        <v>69</v>
      </c>
      <c r="B73" s="10" t="s">
        <v>408</v>
      </c>
      <c r="C73" s="67">
        <f>'Initial Allocation'!H73</f>
        <v>200</v>
      </c>
    </row>
    <row r="74" spans="1:3" ht="20.100000000000001" customHeight="1" x14ac:dyDescent="0.2">
      <c r="A74" s="65">
        <v>70</v>
      </c>
      <c r="B74" s="11" t="s">
        <v>19</v>
      </c>
      <c r="C74" s="67">
        <f>'Initial Allocation'!H74</f>
        <v>300</v>
      </c>
    </row>
    <row r="75" spans="1:3" ht="20.100000000000001" customHeight="1" x14ac:dyDescent="0.2">
      <c r="A75" s="65">
        <v>71</v>
      </c>
      <c r="B75" s="11" t="s">
        <v>20</v>
      </c>
      <c r="C75" s="67">
        <f>'Initial Allocation'!H75</f>
        <v>0</v>
      </c>
    </row>
    <row r="76" spans="1:3" ht="20.100000000000001" customHeight="1" x14ac:dyDescent="0.2">
      <c r="A76" s="65">
        <v>72</v>
      </c>
      <c r="B76" s="11" t="s">
        <v>21</v>
      </c>
      <c r="C76" s="67">
        <f>'Initial Allocation'!H76</f>
        <v>1400</v>
      </c>
    </row>
    <row r="77" spans="1:3" ht="31.5" customHeight="1" x14ac:dyDescent="0.2">
      <c r="A77" s="65">
        <v>73</v>
      </c>
      <c r="B77" s="11" t="s">
        <v>216</v>
      </c>
      <c r="C77" s="67">
        <f>'Initial Allocation'!H77</f>
        <v>0</v>
      </c>
    </row>
    <row r="78" spans="1:3" ht="20.100000000000001" customHeight="1" x14ac:dyDescent="0.2">
      <c r="A78" s="65">
        <v>74</v>
      </c>
      <c r="B78" s="11" t="s">
        <v>166</v>
      </c>
      <c r="C78" s="67">
        <f>'Initial Allocation'!H78</f>
        <v>0</v>
      </c>
    </row>
    <row r="79" spans="1:3" ht="20.100000000000001" customHeight="1" x14ac:dyDescent="0.2">
      <c r="A79" s="65">
        <v>75</v>
      </c>
      <c r="B79" s="10" t="s">
        <v>414</v>
      </c>
      <c r="C79" s="67">
        <f>'Initial Allocation'!H79</f>
        <v>500</v>
      </c>
    </row>
    <row r="80" spans="1:3" ht="20.100000000000001" customHeight="1" x14ac:dyDescent="0.2">
      <c r="A80" s="65">
        <v>76</v>
      </c>
      <c r="B80" s="11" t="s">
        <v>159</v>
      </c>
      <c r="C80" s="67">
        <f>'Initial Allocation'!H80</f>
        <v>1000</v>
      </c>
    </row>
    <row r="81" spans="1:3" ht="30.75" customHeight="1" x14ac:dyDescent="0.2">
      <c r="A81" s="65">
        <v>77</v>
      </c>
      <c r="B81" s="11" t="s">
        <v>144</v>
      </c>
      <c r="C81" s="67">
        <f>'Initial Allocation'!H81</f>
        <v>0</v>
      </c>
    </row>
    <row r="82" spans="1:3" ht="20.100000000000001" customHeight="1" x14ac:dyDescent="0.2">
      <c r="A82" s="65">
        <v>78</v>
      </c>
      <c r="B82" s="11" t="s">
        <v>22</v>
      </c>
      <c r="C82" s="67">
        <f>'Initial Allocation'!H82</f>
        <v>0</v>
      </c>
    </row>
    <row r="83" spans="1:3" ht="20.100000000000001" customHeight="1" x14ac:dyDescent="0.2">
      <c r="A83" s="65">
        <v>79</v>
      </c>
      <c r="B83" s="10" t="s">
        <v>250</v>
      </c>
      <c r="C83" s="67">
        <f>'Initial Allocation'!H83</f>
        <v>0</v>
      </c>
    </row>
    <row r="84" spans="1:3" ht="27.75" customHeight="1" x14ac:dyDescent="0.2">
      <c r="A84" s="65">
        <v>80</v>
      </c>
      <c r="B84" s="11" t="s">
        <v>179</v>
      </c>
      <c r="C84" s="67">
        <f>'Initial Allocation'!H84</f>
        <v>845</v>
      </c>
    </row>
    <row r="85" spans="1:3" ht="20.100000000000001" customHeight="1" x14ac:dyDescent="0.2">
      <c r="A85" s="65">
        <v>81</v>
      </c>
      <c r="B85" s="11" t="s">
        <v>23</v>
      </c>
      <c r="C85" s="67">
        <f>'Initial Allocation'!H85</f>
        <v>600</v>
      </c>
    </row>
    <row r="86" spans="1:3" ht="20.100000000000001" customHeight="1" x14ac:dyDescent="0.2">
      <c r="A86" s="65">
        <v>82</v>
      </c>
      <c r="B86" s="11" t="s">
        <v>24</v>
      </c>
      <c r="C86" s="67">
        <f>'Initial Allocation'!H86</f>
        <v>0</v>
      </c>
    </row>
    <row r="87" spans="1:3" ht="20.100000000000001" customHeight="1" x14ac:dyDescent="0.2">
      <c r="A87" s="65">
        <v>83</v>
      </c>
      <c r="B87" s="11" t="s">
        <v>387</v>
      </c>
      <c r="C87" s="67">
        <f>'Initial Allocation'!H87</f>
        <v>500</v>
      </c>
    </row>
    <row r="88" spans="1:3" ht="20.100000000000001" customHeight="1" x14ac:dyDescent="0.2">
      <c r="A88" s="65">
        <v>84</v>
      </c>
      <c r="B88" s="11" t="s">
        <v>25</v>
      </c>
      <c r="C88" s="67">
        <f>'Initial Allocation'!H88</f>
        <v>0</v>
      </c>
    </row>
    <row r="89" spans="1:3" ht="20.100000000000001" customHeight="1" x14ac:dyDescent="0.2">
      <c r="A89" s="65">
        <v>85</v>
      </c>
      <c r="B89" s="11" t="s">
        <v>26</v>
      </c>
      <c r="C89" s="67">
        <f>'Initial Allocation'!H89</f>
        <v>0</v>
      </c>
    </row>
    <row r="90" spans="1:3" ht="20.100000000000001" customHeight="1" x14ac:dyDescent="0.2">
      <c r="A90" s="65">
        <v>86</v>
      </c>
      <c r="B90" s="11" t="s">
        <v>27</v>
      </c>
      <c r="C90" s="67">
        <f>'Initial Allocation'!H90</f>
        <v>0</v>
      </c>
    </row>
    <row r="91" spans="1:3" ht="20.100000000000001" customHeight="1" x14ac:dyDescent="0.2">
      <c r="A91" s="65">
        <v>87</v>
      </c>
      <c r="B91" s="11" t="s">
        <v>109</v>
      </c>
      <c r="C91" s="67">
        <f>'Initial Allocation'!H91</f>
        <v>0</v>
      </c>
    </row>
    <row r="92" spans="1:3" ht="20.100000000000001" customHeight="1" x14ac:dyDescent="0.2">
      <c r="A92" s="65">
        <v>88</v>
      </c>
      <c r="B92" s="11" t="s">
        <v>273</v>
      </c>
      <c r="C92" s="67">
        <f>'Initial Allocation'!H92</f>
        <v>0</v>
      </c>
    </row>
    <row r="93" spans="1:3" ht="20.100000000000001" customHeight="1" x14ac:dyDescent="0.2">
      <c r="A93" s="65">
        <v>89</v>
      </c>
      <c r="B93" s="10" t="s">
        <v>234</v>
      </c>
      <c r="C93" s="67">
        <f>'Initial Allocation'!H93</f>
        <v>0</v>
      </c>
    </row>
    <row r="94" spans="1:3" ht="20.100000000000001" customHeight="1" x14ac:dyDescent="0.2">
      <c r="A94" s="65">
        <v>90</v>
      </c>
      <c r="B94" s="10" t="s">
        <v>98</v>
      </c>
      <c r="C94" s="67">
        <f>'Initial Allocation'!H94</f>
        <v>9000</v>
      </c>
    </row>
    <row r="95" spans="1:3" ht="20.100000000000001" customHeight="1" x14ac:dyDescent="0.2">
      <c r="A95" s="65">
        <v>91</v>
      </c>
      <c r="B95" s="10" t="s">
        <v>168</v>
      </c>
      <c r="C95" s="67">
        <f>'Initial Allocation'!H95</f>
        <v>0</v>
      </c>
    </row>
    <row r="96" spans="1:3" ht="30" customHeight="1" x14ac:dyDescent="0.2">
      <c r="A96" s="65">
        <v>92</v>
      </c>
      <c r="B96" s="10" t="s">
        <v>357</v>
      </c>
      <c r="C96" s="67">
        <f>'Initial Allocation'!H96</f>
        <v>1500</v>
      </c>
    </row>
    <row r="97" spans="1:3" ht="30.75" customHeight="1" x14ac:dyDescent="0.2">
      <c r="A97" s="65">
        <v>93</v>
      </c>
      <c r="B97" s="11" t="s">
        <v>28</v>
      </c>
      <c r="C97" s="67">
        <f>'Initial Allocation'!H97</f>
        <v>0</v>
      </c>
    </row>
    <row r="98" spans="1:3" ht="20.100000000000001" customHeight="1" x14ac:dyDescent="0.2">
      <c r="A98" s="65">
        <v>94</v>
      </c>
      <c r="B98" s="11" t="s">
        <v>29</v>
      </c>
      <c r="C98" s="67">
        <f>'Initial Allocation'!H98</f>
        <v>0</v>
      </c>
    </row>
    <row r="99" spans="1:3" ht="20.100000000000001" customHeight="1" x14ac:dyDescent="0.2">
      <c r="A99" s="65">
        <v>95</v>
      </c>
      <c r="B99" s="10" t="s">
        <v>257</v>
      </c>
      <c r="C99" s="67">
        <f>'Initial Allocation'!H99</f>
        <v>0</v>
      </c>
    </row>
    <row r="100" spans="1:3" ht="20.100000000000001" customHeight="1" x14ac:dyDescent="0.2">
      <c r="A100" s="65">
        <v>96</v>
      </c>
      <c r="B100" s="11" t="s">
        <v>30</v>
      </c>
      <c r="C100" s="67">
        <f>'Initial Allocation'!H100</f>
        <v>500</v>
      </c>
    </row>
    <row r="101" spans="1:3" ht="29.25" customHeight="1" x14ac:dyDescent="0.2">
      <c r="A101" s="65">
        <v>97</v>
      </c>
      <c r="B101" s="10" t="s">
        <v>288</v>
      </c>
      <c r="C101" s="67">
        <f>'Initial Allocation'!H101</f>
        <v>3200</v>
      </c>
    </row>
    <row r="102" spans="1:3" ht="20.100000000000001" customHeight="1" x14ac:dyDescent="0.2">
      <c r="A102" s="65">
        <v>98</v>
      </c>
      <c r="B102" s="11" t="s">
        <v>190</v>
      </c>
      <c r="C102" s="67">
        <f>'Initial Allocation'!H102</f>
        <v>0</v>
      </c>
    </row>
    <row r="103" spans="1:3" ht="20.100000000000001" customHeight="1" x14ac:dyDescent="0.2">
      <c r="A103" s="65">
        <v>99</v>
      </c>
      <c r="B103" s="11" t="s">
        <v>31</v>
      </c>
      <c r="C103" s="67">
        <f>'Initial Allocation'!H103</f>
        <v>2200</v>
      </c>
    </row>
    <row r="104" spans="1:3" ht="20.100000000000001" customHeight="1" x14ac:dyDescent="0.2">
      <c r="A104" s="65">
        <v>100</v>
      </c>
      <c r="B104" s="11" t="s">
        <v>391</v>
      </c>
      <c r="C104" s="67">
        <f>'Initial Allocation'!H104</f>
        <v>500</v>
      </c>
    </row>
    <row r="105" spans="1:3" ht="20.100000000000001" customHeight="1" x14ac:dyDescent="0.2">
      <c r="A105" s="65">
        <v>101</v>
      </c>
      <c r="B105" s="11" t="s">
        <v>32</v>
      </c>
      <c r="C105" s="67">
        <f>'Initial Allocation'!H105</f>
        <v>14000</v>
      </c>
    </row>
    <row r="106" spans="1:3" ht="20.100000000000001" customHeight="1" x14ac:dyDescent="0.2">
      <c r="A106" s="65">
        <v>102</v>
      </c>
      <c r="B106" s="11" t="s">
        <v>198</v>
      </c>
      <c r="C106" s="67">
        <f>'Initial Allocation'!H106</f>
        <v>0</v>
      </c>
    </row>
    <row r="107" spans="1:3" ht="20.100000000000001" customHeight="1" x14ac:dyDescent="0.2">
      <c r="A107" s="65">
        <v>103</v>
      </c>
      <c r="B107" s="11" t="s">
        <v>355</v>
      </c>
      <c r="C107" s="67">
        <f>'Initial Allocation'!H107</f>
        <v>500</v>
      </c>
    </row>
    <row r="108" spans="1:3" ht="20.100000000000001" customHeight="1" x14ac:dyDescent="0.2">
      <c r="A108" s="65">
        <v>104</v>
      </c>
      <c r="B108" s="11" t="s">
        <v>33</v>
      </c>
      <c r="C108" s="67">
        <f>'Initial Allocation'!H108</f>
        <v>0</v>
      </c>
    </row>
    <row r="109" spans="1:3" ht="20.100000000000001" customHeight="1" x14ac:dyDescent="0.2">
      <c r="A109" s="65">
        <v>105</v>
      </c>
      <c r="B109" s="10" t="s">
        <v>305</v>
      </c>
      <c r="C109" s="67">
        <f>'Initial Allocation'!H109</f>
        <v>0</v>
      </c>
    </row>
    <row r="110" spans="1:3" ht="20.100000000000001" customHeight="1" x14ac:dyDescent="0.2">
      <c r="A110" s="65">
        <v>106</v>
      </c>
      <c r="B110" s="11" t="s">
        <v>176</v>
      </c>
      <c r="C110" s="67">
        <f>'Initial Allocation'!H110</f>
        <v>0</v>
      </c>
    </row>
    <row r="111" spans="1:3" ht="20.100000000000001" customHeight="1" x14ac:dyDescent="0.2">
      <c r="A111" s="65">
        <v>107</v>
      </c>
      <c r="B111" s="11" t="s">
        <v>150</v>
      </c>
      <c r="C111" s="67">
        <f>'Initial Allocation'!H111</f>
        <v>1200</v>
      </c>
    </row>
    <row r="112" spans="1:3" ht="20.100000000000001" customHeight="1" x14ac:dyDescent="0.2">
      <c r="A112" s="65">
        <v>108</v>
      </c>
      <c r="B112" s="11" t="s">
        <v>34</v>
      </c>
      <c r="C112" s="67">
        <f>'Initial Allocation'!H112</f>
        <v>3000</v>
      </c>
    </row>
    <row r="113" spans="1:3" ht="20.100000000000001" customHeight="1" x14ac:dyDescent="0.2">
      <c r="A113" s="65">
        <v>109</v>
      </c>
      <c r="B113" s="11" t="s">
        <v>180</v>
      </c>
      <c r="C113" s="67">
        <f>'Initial Allocation'!H113</f>
        <v>0</v>
      </c>
    </row>
    <row r="114" spans="1:3" ht="20.100000000000001" customHeight="1" x14ac:dyDescent="0.2">
      <c r="A114" s="65">
        <v>110</v>
      </c>
      <c r="B114" s="11" t="s">
        <v>169</v>
      </c>
      <c r="C114" s="67">
        <f>'Initial Allocation'!H114</f>
        <v>1650</v>
      </c>
    </row>
    <row r="115" spans="1:3" ht="20.100000000000001" customHeight="1" x14ac:dyDescent="0.2">
      <c r="A115" s="65">
        <v>111</v>
      </c>
      <c r="B115" s="10" t="s">
        <v>259</v>
      </c>
      <c r="C115" s="67">
        <f>'Initial Allocation'!H115</f>
        <v>500</v>
      </c>
    </row>
    <row r="116" spans="1:3" ht="20.100000000000001" customHeight="1" x14ac:dyDescent="0.2">
      <c r="A116" s="65">
        <v>112</v>
      </c>
      <c r="B116" s="10" t="s">
        <v>258</v>
      </c>
      <c r="C116" s="67">
        <f>'Initial Allocation'!H116</f>
        <v>0</v>
      </c>
    </row>
    <row r="117" spans="1:3" ht="20.100000000000001" customHeight="1" x14ac:dyDescent="0.2">
      <c r="A117" s="65">
        <v>113</v>
      </c>
      <c r="B117" s="11" t="s">
        <v>35</v>
      </c>
      <c r="C117" s="67">
        <f>'Initial Allocation'!H117</f>
        <v>15000</v>
      </c>
    </row>
    <row r="118" spans="1:3" ht="20.100000000000001" customHeight="1" x14ac:dyDescent="0.2">
      <c r="A118" s="65">
        <v>114</v>
      </c>
      <c r="B118" s="10" t="s">
        <v>272</v>
      </c>
      <c r="C118" s="67">
        <f>'Initial Allocation'!H118</f>
        <v>500</v>
      </c>
    </row>
    <row r="119" spans="1:3" ht="20.100000000000001" customHeight="1" x14ac:dyDescent="0.2">
      <c r="A119" s="65">
        <v>115</v>
      </c>
      <c r="B119" s="11" t="s">
        <v>193</v>
      </c>
      <c r="C119" s="67">
        <f>'Initial Allocation'!H119</f>
        <v>0</v>
      </c>
    </row>
    <row r="120" spans="1:3" ht="20.100000000000001" customHeight="1" x14ac:dyDescent="0.2">
      <c r="A120" s="65">
        <v>116</v>
      </c>
      <c r="B120" s="11" t="s">
        <v>36</v>
      </c>
      <c r="C120" s="67">
        <f>'Initial Allocation'!H120</f>
        <v>0</v>
      </c>
    </row>
    <row r="121" spans="1:3" ht="20.100000000000001" customHeight="1" x14ac:dyDescent="0.2">
      <c r="A121" s="65">
        <v>117</v>
      </c>
      <c r="B121" s="11" t="s">
        <v>174</v>
      </c>
      <c r="C121" s="67">
        <f>'Initial Allocation'!H121</f>
        <v>0</v>
      </c>
    </row>
    <row r="122" spans="1:3" ht="20.100000000000001" customHeight="1" x14ac:dyDescent="0.2">
      <c r="A122" s="65">
        <v>118</v>
      </c>
      <c r="B122" s="10" t="s">
        <v>314</v>
      </c>
      <c r="C122" s="67">
        <f>'Initial Allocation'!H122</f>
        <v>0</v>
      </c>
    </row>
    <row r="123" spans="1:3" ht="20.100000000000001" customHeight="1" x14ac:dyDescent="0.2">
      <c r="A123" s="65">
        <v>119</v>
      </c>
      <c r="B123" s="11" t="s">
        <v>214</v>
      </c>
      <c r="C123" s="67">
        <f>'Initial Allocation'!H123</f>
        <v>0</v>
      </c>
    </row>
    <row r="124" spans="1:3" ht="20.100000000000001" customHeight="1" x14ac:dyDescent="0.2">
      <c r="A124" s="65">
        <v>120</v>
      </c>
      <c r="B124" s="11" t="s">
        <v>37</v>
      </c>
      <c r="C124" s="67">
        <f>'Initial Allocation'!H124</f>
        <v>3000</v>
      </c>
    </row>
    <row r="125" spans="1:3" ht="20.100000000000001" customHeight="1" x14ac:dyDescent="0.2">
      <c r="A125" s="65">
        <v>121</v>
      </c>
      <c r="B125" s="11" t="s">
        <v>38</v>
      </c>
      <c r="C125" s="67">
        <f>'Initial Allocation'!H125</f>
        <v>15000</v>
      </c>
    </row>
    <row r="126" spans="1:3" ht="20.100000000000001" customHeight="1" x14ac:dyDescent="0.2">
      <c r="A126" s="65">
        <v>122</v>
      </c>
      <c r="B126" s="11" t="s">
        <v>149</v>
      </c>
      <c r="C126" s="67">
        <f>'Initial Allocation'!H126</f>
        <v>750</v>
      </c>
    </row>
    <row r="127" spans="1:3" ht="20.100000000000001" customHeight="1" x14ac:dyDescent="0.2">
      <c r="A127" s="65">
        <v>123</v>
      </c>
      <c r="B127" s="11" t="s">
        <v>39</v>
      </c>
      <c r="C127" s="67">
        <f>'Initial Allocation'!H127</f>
        <v>7200</v>
      </c>
    </row>
    <row r="128" spans="1:3" ht="20.100000000000001" customHeight="1" x14ac:dyDescent="0.2">
      <c r="A128" s="65">
        <v>124</v>
      </c>
      <c r="B128" s="11" t="s">
        <v>184</v>
      </c>
      <c r="C128" s="67">
        <f>'Initial Allocation'!H128</f>
        <v>0</v>
      </c>
    </row>
    <row r="129" spans="1:3" ht="20.100000000000001" customHeight="1" x14ac:dyDescent="0.2">
      <c r="A129" s="65">
        <v>125</v>
      </c>
      <c r="B129" s="11" t="s">
        <v>165</v>
      </c>
      <c r="C129" s="67">
        <f>'Initial Allocation'!H129</f>
        <v>0</v>
      </c>
    </row>
    <row r="130" spans="1:3" ht="20.100000000000001" customHeight="1" x14ac:dyDescent="0.2">
      <c r="A130" s="65">
        <v>126</v>
      </c>
      <c r="B130" s="11" t="s">
        <v>40</v>
      </c>
      <c r="C130" s="67">
        <f>'Initial Allocation'!H130</f>
        <v>0</v>
      </c>
    </row>
    <row r="131" spans="1:3" ht="30" customHeight="1" x14ac:dyDescent="0.2">
      <c r="A131" s="65">
        <v>127</v>
      </c>
      <c r="B131" s="11" t="s">
        <v>41</v>
      </c>
      <c r="C131" s="67">
        <f>'Initial Allocation'!H131</f>
        <v>5000</v>
      </c>
    </row>
    <row r="132" spans="1:3" ht="20.100000000000001" customHeight="1" x14ac:dyDescent="0.2">
      <c r="A132" s="65">
        <v>128</v>
      </c>
      <c r="B132" s="11" t="s">
        <v>148</v>
      </c>
      <c r="C132" s="67">
        <f>'Initial Allocation'!H132</f>
        <v>0</v>
      </c>
    </row>
    <row r="133" spans="1:3" ht="20.100000000000001" customHeight="1" x14ac:dyDescent="0.2">
      <c r="A133" s="65">
        <v>129</v>
      </c>
      <c r="B133" s="11" t="s">
        <v>173</v>
      </c>
      <c r="C133" s="67">
        <f>'Initial Allocation'!H133</f>
        <v>0</v>
      </c>
    </row>
    <row r="134" spans="1:3" ht="20.100000000000001" customHeight="1" x14ac:dyDescent="0.2">
      <c r="A134" s="65">
        <v>130</v>
      </c>
      <c r="B134" s="11" t="s">
        <v>42</v>
      </c>
      <c r="C134" s="67">
        <f>'Initial Allocation'!H134</f>
        <v>1750</v>
      </c>
    </row>
    <row r="135" spans="1:3" ht="20.100000000000001" customHeight="1" x14ac:dyDescent="0.2">
      <c r="A135" s="65">
        <v>131</v>
      </c>
      <c r="B135" s="11" t="s">
        <v>145</v>
      </c>
      <c r="C135" s="67">
        <f>'Initial Allocation'!H135</f>
        <v>325</v>
      </c>
    </row>
    <row r="136" spans="1:3" ht="20.100000000000001" customHeight="1" x14ac:dyDescent="0.2">
      <c r="A136" s="65">
        <v>132</v>
      </c>
      <c r="B136" s="10" t="s">
        <v>249</v>
      </c>
      <c r="C136" s="67">
        <f>'Initial Allocation'!H136</f>
        <v>0</v>
      </c>
    </row>
    <row r="137" spans="1:3" ht="20.100000000000001" customHeight="1" x14ac:dyDescent="0.2">
      <c r="A137" s="65">
        <v>133</v>
      </c>
      <c r="B137" s="11" t="s">
        <v>220</v>
      </c>
      <c r="C137" s="67">
        <f>'Initial Allocation'!H137</f>
        <v>0</v>
      </c>
    </row>
    <row r="138" spans="1:3" ht="20.100000000000001" customHeight="1" x14ac:dyDescent="0.2">
      <c r="A138" s="65">
        <v>134</v>
      </c>
      <c r="B138" s="11" t="s">
        <v>181</v>
      </c>
      <c r="C138" s="67">
        <f>'Initial Allocation'!H138</f>
        <v>0</v>
      </c>
    </row>
    <row r="139" spans="1:3" ht="20.100000000000001" customHeight="1" x14ac:dyDescent="0.2">
      <c r="A139" s="65">
        <v>135</v>
      </c>
      <c r="B139" s="11" t="s">
        <v>43</v>
      </c>
      <c r="C139" s="67">
        <f>'Initial Allocation'!H139</f>
        <v>2700</v>
      </c>
    </row>
    <row r="140" spans="1:3" ht="20.100000000000001" customHeight="1" x14ac:dyDescent="0.2">
      <c r="A140" s="65">
        <v>136</v>
      </c>
      <c r="B140" s="11" t="s">
        <v>209</v>
      </c>
      <c r="C140" s="67">
        <f>'Initial Allocation'!H140</f>
        <v>0</v>
      </c>
    </row>
    <row r="141" spans="1:3" ht="20.100000000000001" customHeight="1" x14ac:dyDescent="0.2">
      <c r="A141" s="65">
        <v>137</v>
      </c>
      <c r="B141" s="11" t="s">
        <v>44</v>
      </c>
      <c r="C141" s="67">
        <f>'Initial Allocation'!H141</f>
        <v>8000</v>
      </c>
    </row>
    <row r="142" spans="1:3" ht="20.100000000000001" customHeight="1" x14ac:dyDescent="0.2">
      <c r="A142" s="65">
        <v>138</v>
      </c>
      <c r="B142" s="11" t="s">
        <v>156</v>
      </c>
      <c r="C142" s="67">
        <f>'Initial Allocation'!H142</f>
        <v>0</v>
      </c>
    </row>
    <row r="143" spans="1:3" ht="20.100000000000001" customHeight="1" x14ac:dyDescent="0.2">
      <c r="A143" s="65">
        <v>139</v>
      </c>
      <c r="B143" s="11" t="s">
        <v>45</v>
      </c>
      <c r="C143" s="67">
        <f>'Initial Allocation'!H143</f>
        <v>4400</v>
      </c>
    </row>
    <row r="144" spans="1:3" ht="20.100000000000001" customHeight="1" x14ac:dyDescent="0.2">
      <c r="A144" s="65">
        <v>140</v>
      </c>
      <c r="B144" s="10" t="s">
        <v>99</v>
      </c>
      <c r="C144" s="67">
        <f>'Initial Allocation'!H144</f>
        <v>2700</v>
      </c>
    </row>
    <row r="145" spans="1:3" ht="20.100000000000001" customHeight="1" x14ac:dyDescent="0.2">
      <c r="A145" s="65">
        <v>141</v>
      </c>
      <c r="B145" s="10" t="s">
        <v>389</v>
      </c>
      <c r="C145" s="67">
        <f>'Initial Allocation'!H145</f>
        <v>500</v>
      </c>
    </row>
    <row r="146" spans="1:3" ht="20.100000000000001" customHeight="1" x14ac:dyDescent="0.2">
      <c r="A146" s="65">
        <v>142</v>
      </c>
      <c r="B146" s="10" t="s">
        <v>328</v>
      </c>
      <c r="C146" s="67">
        <f>'Initial Allocation'!H146</f>
        <v>0</v>
      </c>
    </row>
    <row r="147" spans="1:3" ht="20.100000000000001" customHeight="1" x14ac:dyDescent="0.2">
      <c r="A147" s="65">
        <v>143</v>
      </c>
      <c r="B147" s="10" t="s">
        <v>244</v>
      </c>
      <c r="C147" s="67">
        <f>'Initial Allocation'!H147</f>
        <v>0</v>
      </c>
    </row>
    <row r="148" spans="1:3" ht="20.100000000000001" customHeight="1" x14ac:dyDescent="0.2">
      <c r="A148" s="65">
        <v>144</v>
      </c>
      <c r="B148" s="10" t="s">
        <v>130</v>
      </c>
      <c r="C148" s="67">
        <f>'Initial Allocation'!H148</f>
        <v>0</v>
      </c>
    </row>
    <row r="149" spans="1:3" ht="20.100000000000001" customHeight="1" x14ac:dyDescent="0.2">
      <c r="A149" s="65">
        <v>145</v>
      </c>
      <c r="B149" s="11" t="s">
        <v>46</v>
      </c>
      <c r="C149" s="67">
        <f>'Initial Allocation'!H149</f>
        <v>4500</v>
      </c>
    </row>
    <row r="150" spans="1:3" ht="20.100000000000001" customHeight="1" x14ac:dyDescent="0.2">
      <c r="A150" s="65">
        <v>146</v>
      </c>
      <c r="B150" s="11" t="s">
        <v>47</v>
      </c>
      <c r="C150" s="67">
        <f>'Initial Allocation'!H150</f>
        <v>2230</v>
      </c>
    </row>
    <row r="151" spans="1:3" ht="20.100000000000001" customHeight="1" x14ac:dyDescent="0.2">
      <c r="A151" s="65">
        <v>147</v>
      </c>
      <c r="B151" s="11" t="s">
        <v>218</v>
      </c>
      <c r="C151" s="67">
        <f>'Initial Allocation'!H151</f>
        <v>0</v>
      </c>
    </row>
    <row r="152" spans="1:3" ht="20.100000000000001" customHeight="1" x14ac:dyDescent="0.2">
      <c r="A152" s="65">
        <v>148</v>
      </c>
      <c r="B152" s="11" t="s">
        <v>115</v>
      </c>
      <c r="C152" s="67">
        <f>'Initial Allocation'!H152</f>
        <v>900</v>
      </c>
    </row>
    <row r="153" spans="1:3" ht="20.25" customHeight="1" x14ac:dyDescent="0.2">
      <c r="A153" s="65">
        <v>149</v>
      </c>
      <c r="B153" s="289" t="s">
        <v>48</v>
      </c>
      <c r="C153" s="67">
        <f>'Initial Allocation'!H153</f>
        <v>3000</v>
      </c>
    </row>
    <row r="154" spans="1:3" ht="28.5" customHeight="1" x14ac:dyDescent="0.2">
      <c r="A154" s="65">
        <v>150</v>
      </c>
      <c r="B154" s="11" t="s">
        <v>202</v>
      </c>
      <c r="C154" s="67">
        <f>'Initial Allocation'!H154</f>
        <v>0</v>
      </c>
    </row>
    <row r="155" spans="1:3" ht="20.100000000000001" customHeight="1" x14ac:dyDescent="0.2">
      <c r="A155" s="65">
        <v>151</v>
      </c>
      <c r="B155" s="11" t="s">
        <v>119</v>
      </c>
      <c r="C155" s="67">
        <f>'Initial Allocation'!H155</f>
        <v>0</v>
      </c>
    </row>
    <row r="156" spans="1:3" ht="20.100000000000001" customHeight="1" x14ac:dyDescent="0.2">
      <c r="A156" s="65">
        <v>152</v>
      </c>
      <c r="B156" s="11" t="s">
        <v>151</v>
      </c>
      <c r="C156" s="67">
        <f>'Initial Allocation'!H156</f>
        <v>0</v>
      </c>
    </row>
    <row r="157" spans="1:3" ht="20.100000000000001" customHeight="1" x14ac:dyDescent="0.2">
      <c r="A157" s="65">
        <v>153</v>
      </c>
      <c r="B157" s="11" t="s">
        <v>191</v>
      </c>
      <c r="C157" s="67">
        <f>'Initial Allocation'!H157</f>
        <v>0</v>
      </c>
    </row>
    <row r="158" spans="1:3" ht="20.100000000000001" customHeight="1" x14ac:dyDescent="0.2">
      <c r="A158" s="65">
        <v>154</v>
      </c>
      <c r="B158" s="10" t="s">
        <v>233</v>
      </c>
      <c r="C158" s="67">
        <f>'Initial Allocation'!H158</f>
        <v>0</v>
      </c>
    </row>
    <row r="159" spans="1:3" ht="20.100000000000001" customHeight="1" x14ac:dyDescent="0.2">
      <c r="A159" s="65">
        <v>155</v>
      </c>
      <c r="B159" s="11" t="s">
        <v>215</v>
      </c>
      <c r="C159" s="67">
        <f>'Initial Allocation'!H159</f>
        <v>0</v>
      </c>
    </row>
    <row r="160" spans="1:3" ht="20.100000000000001" customHeight="1" x14ac:dyDescent="0.2">
      <c r="A160" s="65">
        <v>156</v>
      </c>
      <c r="B160" s="11" t="s">
        <v>161</v>
      </c>
      <c r="C160" s="67">
        <f>'Initial Allocation'!H160</f>
        <v>0</v>
      </c>
    </row>
    <row r="161" spans="1:3" ht="20.100000000000001" customHeight="1" x14ac:dyDescent="0.2">
      <c r="A161" s="65">
        <v>157</v>
      </c>
      <c r="B161" s="10" t="s">
        <v>268</v>
      </c>
      <c r="C161" s="67">
        <f>'Initial Allocation'!H161</f>
        <v>650</v>
      </c>
    </row>
    <row r="162" spans="1:3" ht="20.100000000000001" customHeight="1" x14ac:dyDescent="0.2">
      <c r="A162" s="65">
        <v>158</v>
      </c>
      <c r="B162" s="10" t="s">
        <v>399</v>
      </c>
      <c r="C162" s="67">
        <f>'Initial Allocation'!H162</f>
        <v>400</v>
      </c>
    </row>
    <row r="163" spans="1:3" ht="20.100000000000001" customHeight="1" x14ac:dyDescent="0.2">
      <c r="A163" s="65">
        <v>159</v>
      </c>
      <c r="B163" s="10" t="s">
        <v>251</v>
      </c>
      <c r="C163" s="67">
        <f>'Initial Allocation'!H163</f>
        <v>1100</v>
      </c>
    </row>
    <row r="164" spans="1:3" ht="20.100000000000001" customHeight="1" x14ac:dyDescent="0.2">
      <c r="A164" s="65">
        <v>160</v>
      </c>
      <c r="B164" s="10" t="s">
        <v>228</v>
      </c>
      <c r="C164" s="67">
        <f>'Initial Allocation'!H164</f>
        <v>1250</v>
      </c>
    </row>
    <row r="165" spans="1:3" ht="20.100000000000001" customHeight="1" x14ac:dyDescent="0.2">
      <c r="A165" s="65">
        <v>161</v>
      </c>
      <c r="B165" s="10" t="s">
        <v>388</v>
      </c>
      <c r="C165" s="67">
        <f>'Initial Allocation'!H165</f>
        <v>500</v>
      </c>
    </row>
    <row r="166" spans="1:3" ht="20.100000000000001" customHeight="1" x14ac:dyDescent="0.2">
      <c r="A166" s="65">
        <v>162</v>
      </c>
      <c r="B166" s="10" t="s">
        <v>265</v>
      </c>
      <c r="C166" s="67">
        <f>'Initial Allocation'!H166</f>
        <v>0</v>
      </c>
    </row>
    <row r="167" spans="1:3" ht="20.100000000000001" customHeight="1" x14ac:dyDescent="0.2">
      <c r="A167" s="65">
        <v>163</v>
      </c>
      <c r="B167" s="11" t="s">
        <v>212</v>
      </c>
      <c r="C167" s="67">
        <f>'Initial Allocation'!H167</f>
        <v>0</v>
      </c>
    </row>
    <row r="168" spans="1:3" ht="20.100000000000001" customHeight="1" x14ac:dyDescent="0.2">
      <c r="A168" s="65">
        <v>164</v>
      </c>
      <c r="B168" s="11" t="s">
        <v>280</v>
      </c>
      <c r="C168" s="67">
        <f>'Initial Allocation'!H168</f>
        <v>650</v>
      </c>
    </row>
    <row r="169" spans="1:3" ht="20.100000000000001" customHeight="1" x14ac:dyDescent="0.2">
      <c r="A169" s="65">
        <v>165</v>
      </c>
      <c r="B169" s="11" t="s">
        <v>187</v>
      </c>
      <c r="C169" s="67">
        <f>'Initial Allocation'!H169</f>
        <v>0</v>
      </c>
    </row>
    <row r="170" spans="1:3" ht="20.100000000000001" customHeight="1" x14ac:dyDescent="0.2">
      <c r="A170" s="65">
        <v>166</v>
      </c>
      <c r="B170" s="11" t="s">
        <v>188</v>
      </c>
      <c r="C170" s="67">
        <f>'Initial Allocation'!H170</f>
        <v>300</v>
      </c>
    </row>
    <row r="171" spans="1:3" ht="20.100000000000001" customHeight="1" x14ac:dyDescent="0.2">
      <c r="A171" s="65">
        <v>167</v>
      </c>
      <c r="B171" s="11" t="s">
        <v>49</v>
      </c>
      <c r="C171" s="67">
        <f>'Initial Allocation'!H171</f>
        <v>0</v>
      </c>
    </row>
    <row r="172" spans="1:3" ht="20.100000000000001" customHeight="1" x14ac:dyDescent="0.2">
      <c r="A172" s="65">
        <v>168</v>
      </c>
      <c r="B172" s="11" t="s">
        <v>50</v>
      </c>
      <c r="C172" s="67">
        <f>'Initial Allocation'!H172</f>
        <v>3000</v>
      </c>
    </row>
    <row r="173" spans="1:3" ht="20.100000000000001" customHeight="1" x14ac:dyDescent="0.2">
      <c r="A173" s="65">
        <v>169</v>
      </c>
      <c r="B173" s="10" t="s">
        <v>281</v>
      </c>
      <c r="C173" s="67">
        <f>'Initial Allocation'!H173</f>
        <v>0</v>
      </c>
    </row>
    <row r="174" spans="1:3" ht="20.100000000000001" customHeight="1" x14ac:dyDescent="0.2">
      <c r="A174" s="65">
        <v>170</v>
      </c>
      <c r="B174" s="11" t="s">
        <v>175</v>
      </c>
      <c r="C174" s="67">
        <f>'Initial Allocation'!H174</f>
        <v>0</v>
      </c>
    </row>
    <row r="175" spans="1:3" ht="20.100000000000001" customHeight="1" x14ac:dyDescent="0.2">
      <c r="A175" s="65">
        <v>171</v>
      </c>
      <c r="B175" s="10" t="s">
        <v>297</v>
      </c>
      <c r="C175" s="67">
        <f>'Initial Allocation'!H175</f>
        <v>14500</v>
      </c>
    </row>
    <row r="176" spans="1:3" ht="20.100000000000001" customHeight="1" x14ac:dyDescent="0.2">
      <c r="A176" s="65">
        <v>172</v>
      </c>
      <c r="B176" s="10" t="s">
        <v>359</v>
      </c>
      <c r="C176" s="67">
        <f>'Initial Allocation'!H176</f>
        <v>0</v>
      </c>
    </row>
    <row r="177" spans="1:3" ht="20.100000000000001" customHeight="1" x14ac:dyDescent="0.2">
      <c r="A177" s="65">
        <v>173</v>
      </c>
      <c r="B177" s="11" t="s">
        <v>192</v>
      </c>
      <c r="C177" s="67">
        <f>'Initial Allocation'!H177</f>
        <v>0</v>
      </c>
    </row>
    <row r="178" spans="1:3" ht="20.100000000000001" customHeight="1" x14ac:dyDescent="0.2">
      <c r="A178" s="65">
        <v>174</v>
      </c>
      <c r="B178" s="11" t="s">
        <v>339</v>
      </c>
      <c r="C178" s="67">
        <f>'Initial Allocation'!H178</f>
        <v>2300</v>
      </c>
    </row>
    <row r="179" spans="1:3" ht="20.100000000000001" customHeight="1" x14ac:dyDescent="0.2">
      <c r="A179" s="65">
        <v>175</v>
      </c>
      <c r="B179" s="11" t="s">
        <v>51</v>
      </c>
      <c r="C179" s="67">
        <f>'Initial Allocation'!H179</f>
        <v>800</v>
      </c>
    </row>
    <row r="180" spans="1:3" ht="20.100000000000001" customHeight="1" x14ac:dyDescent="0.2">
      <c r="A180" s="65">
        <v>176</v>
      </c>
      <c r="B180" s="11" t="s">
        <v>52</v>
      </c>
      <c r="C180" s="67">
        <f>'Initial Allocation'!H180</f>
        <v>7250</v>
      </c>
    </row>
    <row r="181" spans="1:3" ht="20.100000000000001" customHeight="1" x14ac:dyDescent="0.2">
      <c r="A181" s="65">
        <v>177</v>
      </c>
      <c r="B181" s="11" t="s">
        <v>105</v>
      </c>
      <c r="C181" s="67">
        <f>'Initial Allocation'!H181</f>
        <v>0</v>
      </c>
    </row>
    <row r="182" spans="1:3" ht="20.100000000000001" customHeight="1" x14ac:dyDescent="0.2">
      <c r="A182" s="65">
        <v>178</v>
      </c>
      <c r="B182" s="11" t="s">
        <v>200</v>
      </c>
      <c r="C182" s="67">
        <f>'Initial Allocation'!H182</f>
        <v>0</v>
      </c>
    </row>
    <row r="183" spans="1:3" ht="20.100000000000001" customHeight="1" x14ac:dyDescent="0.2">
      <c r="A183" s="65">
        <v>179</v>
      </c>
      <c r="B183" s="10" t="s">
        <v>100</v>
      </c>
      <c r="C183" s="67">
        <f>'Initial Allocation'!H183</f>
        <v>1000</v>
      </c>
    </row>
    <row r="184" spans="1:3" ht="20.100000000000001" customHeight="1" x14ac:dyDescent="0.2">
      <c r="A184" s="65">
        <v>180</v>
      </c>
      <c r="B184" s="11" t="s">
        <v>54</v>
      </c>
      <c r="C184" s="67">
        <f>'Initial Allocation'!H184</f>
        <v>0</v>
      </c>
    </row>
    <row r="185" spans="1:3" ht="20.100000000000001" customHeight="1" x14ac:dyDescent="0.2">
      <c r="A185" s="65">
        <v>181</v>
      </c>
      <c r="B185" s="10" t="s">
        <v>53</v>
      </c>
      <c r="C185" s="67">
        <f>'Initial Allocation'!H185</f>
        <v>0</v>
      </c>
    </row>
    <row r="186" spans="1:3" ht="20.100000000000001" customHeight="1" x14ac:dyDescent="0.2">
      <c r="A186" s="65">
        <v>182</v>
      </c>
      <c r="B186" s="10" t="s">
        <v>101</v>
      </c>
      <c r="C186" s="67">
        <f>'Initial Allocation'!H186</f>
        <v>130</v>
      </c>
    </row>
    <row r="187" spans="1:3" ht="20.100000000000001" customHeight="1" x14ac:dyDescent="0.2">
      <c r="A187" s="65">
        <v>183</v>
      </c>
      <c r="B187" s="11" t="s">
        <v>55</v>
      </c>
      <c r="C187" s="67">
        <f>'Initial Allocation'!H187</f>
        <v>4200</v>
      </c>
    </row>
    <row r="188" spans="1:3" ht="20.100000000000001" customHeight="1" x14ac:dyDescent="0.2">
      <c r="A188" s="65">
        <v>184</v>
      </c>
      <c r="B188" s="11" t="s">
        <v>56</v>
      </c>
      <c r="C188" s="67">
        <f>'Initial Allocation'!H188</f>
        <v>13000</v>
      </c>
    </row>
    <row r="189" spans="1:3" ht="20.100000000000001" customHeight="1" x14ac:dyDescent="0.2">
      <c r="A189" s="65">
        <v>185</v>
      </c>
      <c r="B189" s="11" t="s">
        <v>120</v>
      </c>
      <c r="C189" s="67">
        <f>'Initial Allocation'!H189</f>
        <v>0</v>
      </c>
    </row>
    <row r="190" spans="1:3" ht="20.100000000000001" customHeight="1" x14ac:dyDescent="0.2">
      <c r="A190" s="65">
        <v>186</v>
      </c>
      <c r="B190" s="11" t="s">
        <v>57</v>
      </c>
      <c r="C190" s="67">
        <f>'Initial Allocation'!H190</f>
        <v>8500</v>
      </c>
    </row>
    <row r="191" spans="1:3" ht="20.100000000000001" customHeight="1" x14ac:dyDescent="0.2">
      <c r="A191" s="65">
        <v>187</v>
      </c>
      <c r="B191" s="11" t="s">
        <v>182</v>
      </c>
      <c r="C191" s="67">
        <f>'Initial Allocation'!H191</f>
        <v>0</v>
      </c>
    </row>
    <row r="192" spans="1:3" ht="20.100000000000001" customHeight="1" x14ac:dyDescent="0.2">
      <c r="A192" s="65">
        <v>188</v>
      </c>
      <c r="B192" s="10" t="s">
        <v>172</v>
      </c>
      <c r="C192" s="67">
        <f>'Initial Allocation'!H192</f>
        <v>250</v>
      </c>
    </row>
    <row r="193" spans="1:3" ht="20.100000000000001" customHeight="1" x14ac:dyDescent="0.2">
      <c r="A193" s="65">
        <v>189</v>
      </c>
      <c r="B193" s="11" t="s">
        <v>58</v>
      </c>
      <c r="C193" s="67">
        <f>'Initial Allocation'!H193</f>
        <v>9000</v>
      </c>
    </row>
    <row r="194" spans="1:3" ht="20.100000000000001" customHeight="1" x14ac:dyDescent="0.2">
      <c r="A194" s="65">
        <v>190</v>
      </c>
      <c r="B194" s="10" t="s">
        <v>59</v>
      </c>
      <c r="C194" s="67">
        <f>'Initial Allocation'!H194</f>
        <v>0</v>
      </c>
    </row>
    <row r="195" spans="1:3" ht="20.100000000000001" customHeight="1" x14ac:dyDescent="0.2">
      <c r="A195" s="65">
        <v>191</v>
      </c>
      <c r="B195" s="10" t="s">
        <v>239</v>
      </c>
      <c r="C195" s="67">
        <f>'Initial Allocation'!H195</f>
        <v>0</v>
      </c>
    </row>
    <row r="196" spans="1:3" ht="20.100000000000001" customHeight="1" x14ac:dyDescent="0.2">
      <c r="A196" s="65">
        <v>192</v>
      </c>
      <c r="B196" s="10" t="s">
        <v>246</v>
      </c>
      <c r="C196" s="67">
        <f>'Initial Allocation'!H196</f>
        <v>260</v>
      </c>
    </row>
    <row r="197" spans="1:3" ht="20.100000000000001" customHeight="1" x14ac:dyDescent="0.2">
      <c r="A197" s="65">
        <v>193</v>
      </c>
      <c r="B197" s="10" t="s">
        <v>298</v>
      </c>
      <c r="C197" s="67">
        <f>'Initial Allocation'!H197</f>
        <v>900</v>
      </c>
    </row>
    <row r="198" spans="1:3" ht="20.100000000000001" customHeight="1" x14ac:dyDescent="0.2">
      <c r="A198" s="65">
        <v>194</v>
      </c>
      <c r="B198" s="10" t="s">
        <v>405</v>
      </c>
      <c r="C198" s="67">
        <f>'Initial Allocation'!H198</f>
        <v>500</v>
      </c>
    </row>
    <row r="199" spans="1:3" ht="20.100000000000001" customHeight="1" x14ac:dyDescent="0.2">
      <c r="A199" s="65">
        <v>195</v>
      </c>
      <c r="B199" s="10" t="s">
        <v>310</v>
      </c>
      <c r="C199" s="67">
        <f>'Initial Allocation'!H199</f>
        <v>0</v>
      </c>
    </row>
    <row r="200" spans="1:3" ht="20.100000000000001" customHeight="1" x14ac:dyDescent="0.2">
      <c r="A200" s="65">
        <v>196</v>
      </c>
      <c r="B200" s="10" t="s">
        <v>346</v>
      </c>
      <c r="C200" s="67">
        <f>'Initial Allocation'!H200</f>
        <v>0</v>
      </c>
    </row>
    <row r="201" spans="1:3" ht="20.100000000000001" customHeight="1" x14ac:dyDescent="0.2">
      <c r="A201" s="65">
        <v>197</v>
      </c>
      <c r="B201" s="10" t="s">
        <v>157</v>
      </c>
      <c r="C201" s="67">
        <f>'Initial Allocation'!H201</f>
        <v>0</v>
      </c>
    </row>
    <row r="202" spans="1:3" ht="20.100000000000001" customHeight="1" x14ac:dyDescent="0.2">
      <c r="A202" s="65">
        <v>198</v>
      </c>
      <c r="B202" s="11" t="s">
        <v>183</v>
      </c>
      <c r="C202" s="67">
        <f>'Initial Allocation'!H202</f>
        <v>0</v>
      </c>
    </row>
    <row r="203" spans="1:3" ht="20.100000000000001" customHeight="1" x14ac:dyDescent="0.2">
      <c r="A203" s="65">
        <v>199</v>
      </c>
      <c r="B203" s="10" t="s">
        <v>60</v>
      </c>
      <c r="C203" s="67">
        <f>'Initial Allocation'!H203</f>
        <v>700</v>
      </c>
    </row>
    <row r="204" spans="1:3" ht="20.100000000000001" customHeight="1" x14ac:dyDescent="0.2">
      <c r="A204" s="65">
        <v>200</v>
      </c>
      <c r="B204" s="10" t="s">
        <v>274</v>
      </c>
      <c r="C204" s="67">
        <f>'Initial Allocation'!H204</f>
        <v>0</v>
      </c>
    </row>
    <row r="205" spans="1:3" ht="20.100000000000001" customHeight="1" x14ac:dyDescent="0.2">
      <c r="A205" s="65">
        <v>194</v>
      </c>
      <c r="B205" s="11" t="s">
        <v>131</v>
      </c>
      <c r="C205" s="67">
        <f>'Initial Allocation'!H205</f>
        <v>0</v>
      </c>
    </row>
    <row r="206" spans="1:3" ht="20.100000000000001" customHeight="1" x14ac:dyDescent="0.2">
      <c r="A206" s="65">
        <v>195</v>
      </c>
      <c r="B206" s="11" t="s">
        <v>123</v>
      </c>
      <c r="C206" s="67">
        <f>'Initial Allocation'!H206</f>
        <v>0</v>
      </c>
    </row>
    <row r="207" spans="1:3" ht="20.100000000000001" customHeight="1" x14ac:dyDescent="0.2">
      <c r="A207" s="65">
        <v>196</v>
      </c>
      <c r="B207" s="11" t="s">
        <v>140</v>
      </c>
      <c r="C207" s="67">
        <f>'Initial Allocation'!H207</f>
        <v>0</v>
      </c>
    </row>
    <row r="208" spans="1:3" ht="20.100000000000001" customHeight="1" x14ac:dyDescent="0.2">
      <c r="A208" s="65">
        <v>197</v>
      </c>
      <c r="B208" s="10" t="s">
        <v>224</v>
      </c>
      <c r="C208" s="67">
        <f>'Initial Allocation'!H208</f>
        <v>0</v>
      </c>
    </row>
    <row r="209" spans="1:3" ht="20.100000000000001" customHeight="1" x14ac:dyDescent="0.2">
      <c r="A209" s="65">
        <v>198</v>
      </c>
      <c r="B209" s="10" t="s">
        <v>322</v>
      </c>
      <c r="C209" s="67">
        <f>'Initial Allocation'!H209</f>
        <v>225</v>
      </c>
    </row>
    <row r="210" spans="1:3" ht="20.100000000000001" customHeight="1" x14ac:dyDescent="0.2">
      <c r="A210" s="65">
        <v>199</v>
      </c>
      <c r="B210" s="11" t="s">
        <v>61</v>
      </c>
      <c r="C210" s="67">
        <f>'Initial Allocation'!H210</f>
        <v>0</v>
      </c>
    </row>
    <row r="211" spans="1:3" ht="20.100000000000001" customHeight="1" x14ac:dyDescent="0.2">
      <c r="A211" s="65">
        <v>200</v>
      </c>
      <c r="B211" s="11" t="s">
        <v>62</v>
      </c>
      <c r="C211" s="67">
        <f>'Initial Allocation'!H211</f>
        <v>8000</v>
      </c>
    </row>
    <row r="212" spans="1:3" ht="20.100000000000001" customHeight="1" x14ac:dyDescent="0.2">
      <c r="A212" s="65">
        <v>201</v>
      </c>
      <c r="B212" s="11" t="s">
        <v>108</v>
      </c>
      <c r="C212" s="67">
        <f>'Initial Allocation'!H212</f>
        <v>0</v>
      </c>
    </row>
    <row r="213" spans="1:3" ht="20.100000000000001" customHeight="1" x14ac:dyDescent="0.2">
      <c r="A213" s="65">
        <v>202</v>
      </c>
      <c r="B213" s="11" t="s">
        <v>63</v>
      </c>
      <c r="C213" s="67">
        <f>'Initial Allocation'!H213</f>
        <v>15000</v>
      </c>
    </row>
    <row r="214" spans="1:3" ht="20.100000000000001" customHeight="1" x14ac:dyDescent="0.2">
      <c r="A214" s="65">
        <v>203</v>
      </c>
      <c r="B214" s="10" t="s">
        <v>303</v>
      </c>
      <c r="C214" s="67">
        <f>'Initial Allocation'!H214</f>
        <v>0</v>
      </c>
    </row>
    <row r="215" spans="1:3" ht="20.100000000000001" customHeight="1" x14ac:dyDescent="0.2">
      <c r="A215" s="65">
        <v>204</v>
      </c>
      <c r="B215" s="10" t="s">
        <v>106</v>
      </c>
      <c r="C215" s="67">
        <f>'Initial Allocation'!H215</f>
        <v>750</v>
      </c>
    </row>
    <row r="216" spans="1:3" ht="20.100000000000001" customHeight="1" x14ac:dyDescent="0.2">
      <c r="A216" s="65">
        <v>205</v>
      </c>
      <c r="B216" s="10" t="s">
        <v>278</v>
      </c>
      <c r="C216" s="67">
        <f>'Initial Allocation'!H216</f>
        <v>0</v>
      </c>
    </row>
    <row r="217" spans="1:3" ht="20.100000000000001" customHeight="1" x14ac:dyDescent="0.2">
      <c r="A217" s="65">
        <v>206</v>
      </c>
      <c r="B217" s="11" t="s">
        <v>139</v>
      </c>
      <c r="C217" s="67">
        <f>'Initial Allocation'!H217</f>
        <v>0</v>
      </c>
    </row>
    <row r="218" spans="1:3" ht="20.100000000000001" customHeight="1" x14ac:dyDescent="0.2">
      <c r="A218" s="65">
        <v>207</v>
      </c>
      <c r="B218" s="10" t="s">
        <v>153</v>
      </c>
      <c r="C218" s="67">
        <f>'Initial Allocation'!H218</f>
        <v>0</v>
      </c>
    </row>
    <row r="219" spans="1:3" ht="20.100000000000001" customHeight="1" x14ac:dyDescent="0.2">
      <c r="A219" s="65">
        <v>208</v>
      </c>
      <c r="B219" s="10" t="s">
        <v>240</v>
      </c>
      <c r="C219" s="67">
        <f>'Initial Allocation'!H219</f>
        <v>0</v>
      </c>
    </row>
    <row r="220" spans="1:3" ht="20.100000000000001" customHeight="1" x14ac:dyDescent="0.2">
      <c r="A220" s="65">
        <v>209</v>
      </c>
      <c r="B220" s="11" t="s">
        <v>147</v>
      </c>
      <c r="C220" s="67">
        <f>'Initial Allocation'!H220</f>
        <v>0</v>
      </c>
    </row>
    <row r="221" spans="1:3" ht="20.100000000000001" customHeight="1" x14ac:dyDescent="0.2">
      <c r="A221" s="65">
        <v>210</v>
      </c>
      <c r="B221" s="10" t="s">
        <v>243</v>
      </c>
      <c r="C221" s="67">
        <f>'Initial Allocation'!H221</f>
        <v>0</v>
      </c>
    </row>
    <row r="222" spans="1:3" ht="20.100000000000001" customHeight="1" x14ac:dyDescent="0.2">
      <c r="A222" s="65">
        <v>211</v>
      </c>
      <c r="B222" s="11" t="s">
        <v>64</v>
      </c>
      <c r="C222" s="67">
        <f>'Initial Allocation'!H222</f>
        <v>2300</v>
      </c>
    </row>
    <row r="223" spans="1:3" ht="20.100000000000001" customHeight="1" x14ac:dyDescent="0.2">
      <c r="A223" s="65">
        <v>212</v>
      </c>
      <c r="B223" s="11" t="s">
        <v>65</v>
      </c>
      <c r="C223" s="67">
        <f>'Initial Allocation'!H223</f>
        <v>15000</v>
      </c>
    </row>
    <row r="224" spans="1:3" ht="20.100000000000001" customHeight="1" x14ac:dyDescent="0.2">
      <c r="A224" s="65">
        <v>213</v>
      </c>
      <c r="B224" s="10" t="s">
        <v>412</v>
      </c>
      <c r="C224" s="67">
        <f>'Initial Allocation'!H224</f>
        <v>500</v>
      </c>
    </row>
    <row r="225" spans="1:3" ht="20.100000000000001" customHeight="1" x14ac:dyDescent="0.2">
      <c r="A225" s="65">
        <v>214</v>
      </c>
      <c r="B225" s="11" t="s">
        <v>201</v>
      </c>
      <c r="C225" s="67">
        <f>'Initial Allocation'!H225</f>
        <v>0</v>
      </c>
    </row>
    <row r="226" spans="1:3" ht="20.100000000000001" customHeight="1" x14ac:dyDescent="0.2">
      <c r="A226" s="65">
        <v>215</v>
      </c>
      <c r="B226" s="11" t="s">
        <v>152</v>
      </c>
      <c r="C226" s="67">
        <f>'Initial Allocation'!H226</f>
        <v>600</v>
      </c>
    </row>
    <row r="227" spans="1:3" ht="20.100000000000001" customHeight="1" x14ac:dyDescent="0.2">
      <c r="A227" s="65">
        <v>216</v>
      </c>
      <c r="B227" s="11" t="s">
        <v>189</v>
      </c>
      <c r="C227" s="67">
        <f>'Initial Allocation'!H227</f>
        <v>0</v>
      </c>
    </row>
    <row r="228" spans="1:3" ht="20.100000000000001" customHeight="1" x14ac:dyDescent="0.2">
      <c r="A228" s="65">
        <v>217</v>
      </c>
      <c r="B228" s="10" t="s">
        <v>392</v>
      </c>
      <c r="C228" s="67">
        <f>'Initial Allocation'!H228</f>
        <v>300</v>
      </c>
    </row>
    <row r="229" spans="1:3" ht="20.100000000000001" customHeight="1" x14ac:dyDescent="0.2">
      <c r="A229" s="65">
        <v>218</v>
      </c>
      <c r="B229" s="11" t="s">
        <v>66</v>
      </c>
      <c r="C229" s="67">
        <f>'Initial Allocation'!H229</f>
        <v>5500</v>
      </c>
    </row>
    <row r="230" spans="1:3" ht="20.100000000000001" customHeight="1" x14ac:dyDescent="0.2">
      <c r="A230" s="65">
        <v>219</v>
      </c>
      <c r="B230" s="10" t="s">
        <v>279</v>
      </c>
      <c r="C230" s="67">
        <f>'Initial Allocation'!H230</f>
        <v>0</v>
      </c>
    </row>
    <row r="231" spans="1:3" ht="20.100000000000001" customHeight="1" x14ac:dyDescent="0.2">
      <c r="A231" s="65">
        <v>220</v>
      </c>
      <c r="B231" s="11" t="s">
        <v>211</v>
      </c>
      <c r="C231" s="67">
        <f>'Initial Allocation'!H231</f>
        <v>0</v>
      </c>
    </row>
    <row r="232" spans="1:3" ht="20.100000000000001" customHeight="1" x14ac:dyDescent="0.2">
      <c r="A232" s="65">
        <v>221</v>
      </c>
      <c r="B232" s="10" t="s">
        <v>351</v>
      </c>
      <c r="C232" s="67">
        <f>'Initial Allocation'!H232</f>
        <v>1500</v>
      </c>
    </row>
    <row r="233" spans="1:3" ht="20.100000000000001" customHeight="1" x14ac:dyDescent="0.2">
      <c r="A233" s="65">
        <v>223</v>
      </c>
      <c r="B233" s="10" t="s">
        <v>384</v>
      </c>
      <c r="C233" s="67">
        <f>'Initial Allocation'!H233</f>
        <v>300</v>
      </c>
    </row>
    <row r="234" spans="1:3" ht="26.25" customHeight="1" x14ac:dyDescent="0.2">
      <c r="A234" s="65">
        <v>224</v>
      </c>
      <c r="B234" s="11" t="s">
        <v>164</v>
      </c>
      <c r="C234" s="67">
        <f>'Initial Allocation'!H234</f>
        <v>500</v>
      </c>
    </row>
    <row r="235" spans="1:3" ht="20.100000000000001" customHeight="1" x14ac:dyDescent="0.2">
      <c r="A235" s="65">
        <v>225</v>
      </c>
      <c r="B235" s="11" t="s">
        <v>67</v>
      </c>
      <c r="C235" s="67">
        <f>'Initial Allocation'!H235</f>
        <v>0</v>
      </c>
    </row>
    <row r="236" spans="1:3" ht="20.100000000000001" customHeight="1" x14ac:dyDescent="0.2">
      <c r="A236" s="65">
        <v>226</v>
      </c>
      <c r="B236" s="11" t="s">
        <v>68</v>
      </c>
      <c r="C236" s="67">
        <f>'Initial Allocation'!H236</f>
        <v>0</v>
      </c>
    </row>
    <row r="237" spans="1:3" ht="20.100000000000001" customHeight="1" x14ac:dyDescent="0.2">
      <c r="A237" s="65">
        <v>227</v>
      </c>
      <c r="B237" s="10" t="s">
        <v>412</v>
      </c>
      <c r="C237" s="67">
        <f>'Initial Allocation'!H237</f>
        <v>0</v>
      </c>
    </row>
    <row r="238" spans="1:3" ht="20.100000000000001" customHeight="1" x14ac:dyDescent="0.2">
      <c r="A238" s="65">
        <v>228</v>
      </c>
      <c r="B238" s="11" t="s">
        <v>170</v>
      </c>
      <c r="C238" s="67">
        <f>'Initial Allocation'!H238</f>
        <v>15000</v>
      </c>
    </row>
    <row r="239" spans="1:3" ht="20.100000000000001" customHeight="1" x14ac:dyDescent="0.2">
      <c r="A239" s="65">
        <v>229</v>
      </c>
      <c r="B239" s="10" t="s">
        <v>242</v>
      </c>
      <c r="C239" s="67">
        <f>'Initial Allocation'!H239</f>
        <v>0</v>
      </c>
    </row>
    <row r="240" spans="1:3" ht="20.100000000000001" customHeight="1" x14ac:dyDescent="0.2">
      <c r="A240" s="65">
        <v>230</v>
      </c>
      <c r="B240" s="10" t="s">
        <v>286</v>
      </c>
      <c r="C240" s="67">
        <f>'Initial Allocation'!H240</f>
        <v>0</v>
      </c>
    </row>
    <row r="241" spans="1:3" ht="20.100000000000001" customHeight="1" x14ac:dyDescent="0.2">
      <c r="A241" s="65">
        <v>231</v>
      </c>
      <c r="B241" s="10" t="s">
        <v>316</v>
      </c>
      <c r="C241" s="67">
        <f>'Initial Allocation'!H241</f>
        <v>0</v>
      </c>
    </row>
    <row r="242" spans="1:3" ht="20.100000000000001" customHeight="1" x14ac:dyDescent="0.2">
      <c r="A242" s="65">
        <v>232</v>
      </c>
      <c r="B242" s="10" t="s">
        <v>252</v>
      </c>
      <c r="C242" s="67">
        <f>'Initial Allocation'!H242</f>
        <v>0</v>
      </c>
    </row>
    <row r="243" spans="1:3" ht="20.100000000000001" customHeight="1" x14ac:dyDescent="0.2">
      <c r="A243" s="65">
        <v>233</v>
      </c>
      <c r="B243" s="11" t="s">
        <v>163</v>
      </c>
      <c r="C243" s="67">
        <f>'Initial Allocation'!H243</f>
        <v>0</v>
      </c>
    </row>
    <row r="244" spans="1:3" ht="20.100000000000001" customHeight="1" x14ac:dyDescent="0.2">
      <c r="A244" s="65">
        <v>234</v>
      </c>
      <c r="B244" s="10" t="s">
        <v>317</v>
      </c>
      <c r="C244" s="67">
        <f>'Initial Allocation'!H244</f>
        <v>500</v>
      </c>
    </row>
    <row r="245" spans="1:3" ht="20.100000000000001" customHeight="1" x14ac:dyDescent="0.2">
      <c r="A245" s="65">
        <v>235</v>
      </c>
      <c r="B245" s="10" t="s">
        <v>312</v>
      </c>
      <c r="C245" s="67">
        <f>'Initial Allocation'!H245</f>
        <v>0</v>
      </c>
    </row>
    <row r="246" spans="1:3" ht="20.100000000000001" customHeight="1" x14ac:dyDescent="0.2">
      <c r="A246" s="65">
        <v>236</v>
      </c>
      <c r="B246" s="10" t="s">
        <v>361</v>
      </c>
      <c r="C246" s="67">
        <f>'Initial Allocation'!H246</f>
        <v>300</v>
      </c>
    </row>
    <row r="247" spans="1:3" ht="20.100000000000001" customHeight="1" x14ac:dyDescent="0.2">
      <c r="A247" s="65">
        <v>237</v>
      </c>
      <c r="B247" s="10" t="s">
        <v>311</v>
      </c>
      <c r="C247" s="67">
        <f>'Initial Allocation'!H247</f>
        <v>0</v>
      </c>
    </row>
    <row r="248" spans="1:3" ht="20.100000000000001" customHeight="1" x14ac:dyDescent="0.2">
      <c r="A248" s="65">
        <v>238</v>
      </c>
      <c r="B248" s="10" t="s">
        <v>347</v>
      </c>
      <c r="C248" s="67">
        <f>'Initial Allocation'!H248</f>
        <v>845</v>
      </c>
    </row>
    <row r="249" spans="1:3" ht="20.100000000000001" customHeight="1" x14ac:dyDescent="0.2">
      <c r="A249" s="65">
        <v>239</v>
      </c>
      <c r="B249" s="10" t="s">
        <v>285</v>
      </c>
      <c r="C249" s="67">
        <f>'Initial Allocation'!H249</f>
        <v>0</v>
      </c>
    </row>
    <row r="250" spans="1:3" ht="20.100000000000001" customHeight="1" x14ac:dyDescent="0.2">
      <c r="A250" s="65">
        <v>240</v>
      </c>
      <c r="B250" s="11" t="s">
        <v>69</v>
      </c>
      <c r="C250" s="67">
        <f>'Initial Allocation'!H250</f>
        <v>1000</v>
      </c>
    </row>
    <row r="251" spans="1:3" ht="31.5" customHeight="1" x14ac:dyDescent="0.2">
      <c r="A251" s="65">
        <v>241</v>
      </c>
      <c r="B251" s="11" t="s">
        <v>155</v>
      </c>
      <c r="C251" s="67">
        <f>'Initial Allocation'!H251</f>
        <v>0</v>
      </c>
    </row>
    <row r="252" spans="1:3" ht="21" customHeight="1" x14ac:dyDescent="0.2">
      <c r="A252" s="65">
        <v>242</v>
      </c>
      <c r="B252" s="10" t="s">
        <v>255</v>
      </c>
      <c r="C252" s="67">
        <f>'Initial Allocation'!H252</f>
        <v>0</v>
      </c>
    </row>
    <row r="253" spans="1:3" ht="30.75" customHeight="1" x14ac:dyDescent="0.2">
      <c r="A253" s="65">
        <v>243</v>
      </c>
      <c r="B253" s="11" t="s">
        <v>219</v>
      </c>
      <c r="C253" s="67">
        <f>'Initial Allocation'!H253</f>
        <v>500</v>
      </c>
    </row>
    <row r="254" spans="1:3" ht="20.100000000000001" customHeight="1" x14ac:dyDescent="0.2">
      <c r="A254" s="65">
        <v>244</v>
      </c>
      <c r="B254" s="10" t="s">
        <v>306</v>
      </c>
      <c r="C254" s="67">
        <f>'Initial Allocation'!H254</f>
        <v>0</v>
      </c>
    </row>
    <row r="255" spans="1:3" ht="30.75" customHeight="1" x14ac:dyDescent="0.2">
      <c r="A255" s="65">
        <v>245</v>
      </c>
      <c r="B255" s="11" t="s">
        <v>199</v>
      </c>
      <c r="C255" s="67">
        <f>'Initial Allocation'!H255</f>
        <v>750</v>
      </c>
    </row>
    <row r="256" spans="1:3" ht="20.100000000000001" customHeight="1" x14ac:dyDescent="0.2">
      <c r="A256" s="65">
        <v>246</v>
      </c>
      <c r="B256" s="11" t="s">
        <v>208</v>
      </c>
      <c r="C256" s="67">
        <f>'Initial Allocation'!H256</f>
        <v>0</v>
      </c>
    </row>
    <row r="257" spans="1:3" ht="20.100000000000001" customHeight="1" x14ac:dyDescent="0.2">
      <c r="A257" s="65">
        <v>247</v>
      </c>
      <c r="B257" s="11" t="s">
        <v>354</v>
      </c>
      <c r="C257" s="67">
        <f>'Initial Allocation'!H257</f>
        <v>0</v>
      </c>
    </row>
    <row r="258" spans="1:3" ht="20.100000000000001" customHeight="1" x14ac:dyDescent="0.2">
      <c r="A258" s="65">
        <v>248</v>
      </c>
      <c r="B258" s="10" t="s">
        <v>236</v>
      </c>
      <c r="C258" s="67">
        <f>'Initial Allocation'!H258</f>
        <v>0</v>
      </c>
    </row>
    <row r="259" spans="1:3" ht="20.100000000000001" customHeight="1" x14ac:dyDescent="0.2">
      <c r="A259" s="65">
        <v>249</v>
      </c>
      <c r="B259" s="11" t="s">
        <v>70</v>
      </c>
      <c r="C259" s="67">
        <f>'Initial Allocation'!H259</f>
        <v>750</v>
      </c>
    </row>
    <row r="260" spans="1:3" ht="20.100000000000001" customHeight="1" x14ac:dyDescent="0.2">
      <c r="A260" s="65">
        <v>250</v>
      </c>
      <c r="B260" s="10" t="s">
        <v>400</v>
      </c>
      <c r="C260" s="67">
        <f>'Initial Allocation'!H260</f>
        <v>0</v>
      </c>
    </row>
    <row r="261" spans="1:3" ht="20.100000000000001" customHeight="1" x14ac:dyDescent="0.2">
      <c r="A261" s="65">
        <v>251</v>
      </c>
      <c r="B261" s="11" t="s">
        <v>114</v>
      </c>
      <c r="C261" s="67">
        <f>'Initial Allocation'!H261</f>
        <v>0</v>
      </c>
    </row>
    <row r="262" spans="1:3" ht="20.100000000000001" customHeight="1" x14ac:dyDescent="0.2">
      <c r="A262" s="65">
        <v>252</v>
      </c>
      <c r="B262" s="11" t="s">
        <v>132</v>
      </c>
      <c r="C262" s="67">
        <f>'Initial Allocation'!H262</f>
        <v>0</v>
      </c>
    </row>
    <row r="263" spans="1:3" ht="20.100000000000001" customHeight="1" x14ac:dyDescent="0.2">
      <c r="A263" s="65">
        <v>253</v>
      </c>
      <c r="B263" s="11" t="s">
        <v>301</v>
      </c>
      <c r="C263" s="67">
        <f>'Initial Allocation'!H263</f>
        <v>0</v>
      </c>
    </row>
    <row r="264" spans="1:3" ht="20.100000000000001" customHeight="1" x14ac:dyDescent="0.2">
      <c r="A264" s="65">
        <v>254</v>
      </c>
      <c r="B264" s="10" t="s">
        <v>248</v>
      </c>
      <c r="C264" s="67">
        <f>'Initial Allocation'!H264</f>
        <v>0</v>
      </c>
    </row>
    <row r="265" spans="1:3" ht="20.100000000000001" customHeight="1" x14ac:dyDescent="0.2">
      <c r="A265" s="65">
        <v>255</v>
      </c>
      <c r="B265" s="11" t="s">
        <v>71</v>
      </c>
      <c r="C265" s="67">
        <f>'Initial Allocation'!H265</f>
        <v>0</v>
      </c>
    </row>
    <row r="266" spans="1:3" ht="20.100000000000001" customHeight="1" x14ac:dyDescent="0.2">
      <c r="A266" s="65">
        <v>256</v>
      </c>
      <c r="B266" s="11" t="s">
        <v>72</v>
      </c>
      <c r="C266" s="67">
        <f>'Initial Allocation'!H266</f>
        <v>500</v>
      </c>
    </row>
    <row r="267" spans="1:3" ht="20.100000000000001" customHeight="1" x14ac:dyDescent="0.2">
      <c r="A267" s="65">
        <v>257</v>
      </c>
      <c r="B267" s="10" t="s">
        <v>383</v>
      </c>
      <c r="C267" s="67">
        <f>'Initial Allocation'!H267</f>
        <v>0</v>
      </c>
    </row>
    <row r="268" spans="1:3" ht="20.100000000000001" customHeight="1" x14ac:dyDescent="0.2">
      <c r="A268" s="65">
        <v>258</v>
      </c>
      <c r="B268" s="10" t="s">
        <v>308</v>
      </c>
      <c r="C268" s="67">
        <f>'Initial Allocation'!H268</f>
        <v>600</v>
      </c>
    </row>
    <row r="269" spans="1:3" ht="20.100000000000001" customHeight="1" x14ac:dyDescent="0.2">
      <c r="A269" s="65">
        <v>259</v>
      </c>
      <c r="B269" s="11" t="s">
        <v>197</v>
      </c>
      <c r="C269" s="67">
        <f>'Initial Allocation'!H269</f>
        <v>0</v>
      </c>
    </row>
    <row r="270" spans="1:3" ht="20.100000000000001" customHeight="1" x14ac:dyDescent="0.2">
      <c r="A270" s="65">
        <v>260</v>
      </c>
      <c r="B270" s="10" t="s">
        <v>238</v>
      </c>
      <c r="C270" s="67">
        <f>'Initial Allocation'!H270</f>
        <v>195</v>
      </c>
    </row>
    <row r="271" spans="1:3" ht="27" customHeight="1" x14ac:dyDescent="0.2">
      <c r="A271" s="65">
        <v>261</v>
      </c>
      <c r="B271" s="10" t="s">
        <v>237</v>
      </c>
      <c r="C271" s="67">
        <f>'Initial Allocation'!H271</f>
        <v>250</v>
      </c>
    </row>
    <row r="272" spans="1:3" ht="20.100000000000001" customHeight="1" x14ac:dyDescent="0.2">
      <c r="A272" s="65">
        <v>262</v>
      </c>
      <c r="B272" s="11" t="s">
        <v>141</v>
      </c>
      <c r="C272" s="67">
        <f>'Initial Allocation'!H272</f>
        <v>0</v>
      </c>
    </row>
    <row r="273" spans="1:3" ht="20.100000000000001" customHeight="1" x14ac:dyDescent="0.2">
      <c r="A273" s="65">
        <v>263</v>
      </c>
      <c r="B273" s="11" t="s">
        <v>158</v>
      </c>
      <c r="C273" s="67">
        <f>'Initial Allocation'!H273</f>
        <v>700</v>
      </c>
    </row>
    <row r="274" spans="1:3" ht="27" customHeight="1" x14ac:dyDescent="0.2">
      <c r="A274" s="65">
        <v>264</v>
      </c>
      <c r="B274" s="11" t="s">
        <v>206</v>
      </c>
      <c r="C274" s="67">
        <f>'Initial Allocation'!H274</f>
        <v>0</v>
      </c>
    </row>
    <row r="275" spans="1:3" ht="20.25" customHeight="1" x14ac:dyDescent="0.2">
      <c r="A275" s="65">
        <v>265</v>
      </c>
      <c r="B275" s="10" t="s">
        <v>348</v>
      </c>
      <c r="C275" s="67">
        <f>'Initial Allocation'!H275</f>
        <v>1000</v>
      </c>
    </row>
    <row r="276" spans="1:3" ht="20.100000000000001" customHeight="1" x14ac:dyDescent="0.2">
      <c r="A276" s="65">
        <v>266</v>
      </c>
      <c r="B276" s="11" t="s">
        <v>217</v>
      </c>
      <c r="C276" s="67">
        <f>'Initial Allocation'!H276</f>
        <v>0</v>
      </c>
    </row>
    <row r="277" spans="1:3" ht="33" customHeight="1" x14ac:dyDescent="0.2">
      <c r="A277" s="65">
        <v>267</v>
      </c>
      <c r="B277" s="11" t="s">
        <v>138</v>
      </c>
      <c r="C277" s="67">
        <f>'Initial Allocation'!H277</f>
        <v>800</v>
      </c>
    </row>
    <row r="278" spans="1:3" ht="20.100000000000001" customHeight="1" x14ac:dyDescent="0.2">
      <c r="A278" s="65">
        <v>268</v>
      </c>
      <c r="B278" s="11" t="s">
        <v>73</v>
      </c>
      <c r="C278" s="67">
        <f>'Initial Allocation'!H278</f>
        <v>8000</v>
      </c>
    </row>
    <row r="279" spans="1:3" ht="20.100000000000001" customHeight="1" thickBot="1" x14ac:dyDescent="0.25">
      <c r="A279" s="65">
        <v>269</v>
      </c>
      <c r="B279" s="188" t="s">
        <v>362</v>
      </c>
      <c r="C279" s="292">
        <f>'Initial Allocation'!H279</f>
        <v>0</v>
      </c>
    </row>
    <row r="280" spans="1:3" ht="20.100000000000001" customHeight="1" x14ac:dyDescent="0.2">
      <c r="B280" s="241" t="s">
        <v>413</v>
      </c>
      <c r="C280" s="291">
        <f>SUM(C8:C279)</f>
        <v>388230</v>
      </c>
    </row>
    <row r="281" spans="1:3" ht="24.75" customHeight="1" x14ac:dyDescent="0.2"/>
    <row r="282" spans="1:3" ht="58.5" customHeight="1" x14ac:dyDescent="0.2">
      <c r="B282" s="89" t="s">
        <v>260</v>
      </c>
    </row>
    <row r="283" spans="1:3" ht="20.100000000000001" customHeight="1" x14ac:dyDescent="0.2">
      <c r="A283" s="65">
        <v>270</v>
      </c>
      <c r="B283" s="11" t="s">
        <v>74</v>
      </c>
      <c r="C283" s="67">
        <f>'Initial Allocation'!H283</f>
        <v>1550</v>
      </c>
    </row>
    <row r="284" spans="1:3" ht="27" customHeight="1" x14ac:dyDescent="0.2">
      <c r="A284" s="65">
        <v>271</v>
      </c>
      <c r="B284" s="11" t="s">
        <v>75</v>
      </c>
      <c r="C284" s="67">
        <f>'Initial Allocation'!H284</f>
        <v>9500</v>
      </c>
    </row>
    <row r="285" spans="1:3" ht="20.100000000000001" customHeight="1" x14ac:dyDescent="0.2">
      <c r="A285" s="65">
        <v>272</v>
      </c>
      <c r="B285" s="11" t="s">
        <v>154</v>
      </c>
      <c r="C285" s="67">
        <f>'Initial Allocation'!H285</f>
        <v>2900</v>
      </c>
    </row>
    <row r="286" spans="1:3" ht="20.100000000000001" customHeight="1" x14ac:dyDescent="0.2">
      <c r="A286" s="65">
        <v>273</v>
      </c>
      <c r="B286" s="11" t="s">
        <v>76</v>
      </c>
      <c r="C286" s="67">
        <f>'Initial Allocation'!H286</f>
        <v>9000</v>
      </c>
    </row>
    <row r="287" spans="1:3" ht="20.100000000000001" customHeight="1" x14ac:dyDescent="0.2">
      <c r="A287" s="65">
        <v>274</v>
      </c>
      <c r="B287" s="11" t="s">
        <v>77</v>
      </c>
      <c r="C287" s="67">
        <f>'Initial Allocation'!H287</f>
        <v>2300</v>
      </c>
    </row>
    <row r="288" spans="1:3" ht="20.100000000000001" customHeight="1" x14ac:dyDescent="0.2">
      <c r="A288" s="65">
        <v>275</v>
      </c>
      <c r="B288" s="11" t="s">
        <v>78</v>
      </c>
      <c r="C288" s="67">
        <f>'Initial Allocation'!H288</f>
        <v>500</v>
      </c>
    </row>
    <row r="289" spans="1:3" ht="20.100000000000001" customHeight="1" x14ac:dyDescent="0.2">
      <c r="A289" s="65">
        <v>276</v>
      </c>
      <c r="B289" s="10" t="s">
        <v>95</v>
      </c>
      <c r="C289" s="67">
        <f>'Initial Allocation'!H289</f>
        <v>500</v>
      </c>
    </row>
    <row r="290" spans="1:3" ht="20.100000000000001" customHeight="1" x14ac:dyDescent="0.2">
      <c r="A290" s="65">
        <v>277</v>
      </c>
      <c r="B290" s="10" t="s">
        <v>96</v>
      </c>
      <c r="C290" s="67">
        <f>'Initial Allocation'!H290</f>
        <v>600</v>
      </c>
    </row>
    <row r="291" spans="1:3" ht="20.100000000000001" customHeight="1" x14ac:dyDescent="0.2">
      <c r="A291" s="65">
        <v>278</v>
      </c>
      <c r="B291" s="11" t="s">
        <v>79</v>
      </c>
      <c r="C291" s="67">
        <f>'Initial Allocation'!H291</f>
        <v>0</v>
      </c>
    </row>
    <row r="292" spans="1:3" ht="20.100000000000001" customHeight="1" x14ac:dyDescent="0.2">
      <c r="A292" s="65">
        <v>279</v>
      </c>
      <c r="B292" s="11" t="s">
        <v>80</v>
      </c>
      <c r="C292" s="67">
        <f>'Initial Allocation'!H292</f>
        <v>0</v>
      </c>
    </row>
    <row r="293" spans="1:3" ht="20.100000000000001" customHeight="1" x14ac:dyDescent="0.2">
      <c r="A293" s="65">
        <v>280</v>
      </c>
      <c r="B293" s="10" t="s">
        <v>403</v>
      </c>
      <c r="C293" s="67">
        <f>'Initial Allocation'!H293</f>
        <v>1000</v>
      </c>
    </row>
    <row r="294" spans="1:3" ht="20.100000000000001" customHeight="1" x14ac:dyDescent="0.2">
      <c r="A294" s="65">
        <v>281</v>
      </c>
      <c r="B294" s="11" t="s">
        <v>167</v>
      </c>
      <c r="C294" s="67"/>
    </row>
    <row r="295" spans="1:3" ht="20.100000000000001" customHeight="1" x14ac:dyDescent="0.2">
      <c r="A295" s="65">
        <v>282</v>
      </c>
      <c r="B295" s="10" t="s">
        <v>331</v>
      </c>
      <c r="C295" s="67">
        <f>'Initial Allocation'!H295</f>
        <v>1700</v>
      </c>
    </row>
    <row r="296" spans="1:3" ht="20.100000000000001" customHeight="1" x14ac:dyDescent="0.2">
      <c r="A296" s="65">
        <v>283</v>
      </c>
      <c r="B296" s="10" t="s">
        <v>128</v>
      </c>
      <c r="C296" s="67">
        <f>'Initial Allocation'!H296</f>
        <v>500</v>
      </c>
    </row>
    <row r="297" spans="1:3" ht="20.100000000000001" customHeight="1" x14ac:dyDescent="0.2">
      <c r="A297" s="65">
        <v>284</v>
      </c>
      <c r="B297" s="10" t="s">
        <v>327</v>
      </c>
      <c r="C297" s="67">
        <f>'Initial Allocation'!H297</f>
        <v>0</v>
      </c>
    </row>
    <row r="298" spans="1:3" ht="20.100000000000001" customHeight="1" x14ac:dyDescent="0.2">
      <c r="A298" s="65">
        <v>285</v>
      </c>
      <c r="B298" s="10" t="s">
        <v>275</v>
      </c>
      <c r="C298" s="67">
        <f>'Initial Allocation'!H298</f>
        <v>0</v>
      </c>
    </row>
    <row r="299" spans="1:3" ht="20.100000000000001" customHeight="1" x14ac:dyDescent="0.2">
      <c r="A299" s="65">
        <v>286</v>
      </c>
      <c r="B299" s="11" t="s">
        <v>81</v>
      </c>
      <c r="C299" s="67">
        <f>'Initial Allocation'!H299</f>
        <v>2700</v>
      </c>
    </row>
    <row r="300" spans="1:3" ht="20.100000000000001" customHeight="1" x14ac:dyDescent="0.2">
      <c r="A300" s="65">
        <v>287</v>
      </c>
      <c r="B300" s="10" t="s">
        <v>318</v>
      </c>
      <c r="C300" s="67">
        <f>'Initial Allocation'!H300</f>
        <v>700</v>
      </c>
    </row>
    <row r="301" spans="1:3" ht="20.100000000000001" customHeight="1" x14ac:dyDescent="0.2">
      <c r="A301" s="65">
        <v>288</v>
      </c>
      <c r="B301" s="11" t="s">
        <v>116</v>
      </c>
      <c r="C301" s="67">
        <f>'Initial Allocation'!H301</f>
        <v>2860</v>
      </c>
    </row>
    <row r="302" spans="1:3" ht="20.100000000000001" customHeight="1" x14ac:dyDescent="0.2">
      <c r="A302" s="65">
        <v>290</v>
      </c>
      <c r="B302" s="11" t="s">
        <v>213</v>
      </c>
      <c r="C302" s="67">
        <f>'Initial Allocation'!H302</f>
        <v>0</v>
      </c>
    </row>
    <row r="303" spans="1:3" ht="20.100000000000001" customHeight="1" x14ac:dyDescent="0.2">
      <c r="A303" s="65">
        <v>291</v>
      </c>
      <c r="B303" s="11" t="s">
        <v>82</v>
      </c>
      <c r="C303" s="67">
        <f>'Initial Allocation'!H304</f>
        <v>600</v>
      </c>
    </row>
    <row r="304" spans="1:3" ht="27.75" customHeight="1" x14ac:dyDescent="0.2">
      <c r="A304" s="65">
        <v>292</v>
      </c>
      <c r="B304" s="11" t="s">
        <v>83</v>
      </c>
      <c r="C304" s="67">
        <f>'Initial Allocation'!H305</f>
        <v>10000</v>
      </c>
    </row>
    <row r="305" spans="1:3" ht="20.100000000000001" customHeight="1" x14ac:dyDescent="0.2">
      <c r="A305" s="65">
        <v>293</v>
      </c>
      <c r="B305" s="11" t="s">
        <v>84</v>
      </c>
      <c r="C305" s="67">
        <f>'Initial Allocation'!H306</f>
        <v>3800</v>
      </c>
    </row>
    <row r="306" spans="1:3" ht="24.75" customHeight="1" x14ac:dyDescent="0.2">
      <c r="A306" s="65">
        <v>294</v>
      </c>
      <c r="B306" s="11" t="s">
        <v>85</v>
      </c>
      <c r="C306" s="67">
        <f>'Initial Allocation'!H307</f>
        <v>650</v>
      </c>
    </row>
    <row r="307" spans="1:3" ht="20.100000000000001" customHeight="1" x14ac:dyDescent="0.2">
      <c r="A307" s="65">
        <v>295</v>
      </c>
      <c r="B307" s="10" t="s">
        <v>86</v>
      </c>
      <c r="C307" s="67">
        <f>'Initial Allocation'!H308</f>
        <v>0</v>
      </c>
    </row>
    <row r="308" spans="1:3" ht="20.100000000000001" customHeight="1" x14ac:dyDescent="0.2">
      <c r="A308" s="65">
        <v>296</v>
      </c>
      <c r="B308" s="10" t="s">
        <v>97</v>
      </c>
      <c r="C308" s="67">
        <f>'Initial Allocation'!H309</f>
        <v>0</v>
      </c>
    </row>
    <row r="309" spans="1:3" ht="20.100000000000001" customHeight="1" x14ac:dyDescent="0.2">
      <c r="A309" s="65">
        <v>297</v>
      </c>
      <c r="B309" s="11" t="s">
        <v>129</v>
      </c>
      <c r="C309" s="67">
        <f>'Initial Allocation'!H310</f>
        <v>0</v>
      </c>
    </row>
    <row r="310" spans="1:3" ht="20.100000000000001" customHeight="1" x14ac:dyDescent="0.2">
      <c r="A310" s="65">
        <v>298</v>
      </c>
      <c r="B310" s="11" t="s">
        <v>87</v>
      </c>
      <c r="C310" s="67">
        <f>'Initial Allocation'!H311</f>
        <v>8500</v>
      </c>
    </row>
    <row r="311" spans="1:3" ht="20.100000000000001" customHeight="1" x14ac:dyDescent="0.2">
      <c r="A311" s="65">
        <v>299</v>
      </c>
      <c r="B311" s="11" t="s">
        <v>88</v>
      </c>
      <c r="C311" s="67">
        <f>'Initial Allocation'!H312</f>
        <v>10000</v>
      </c>
    </row>
    <row r="312" spans="1:3" ht="20.100000000000001" customHeight="1" x14ac:dyDescent="0.2">
      <c r="A312" s="65">
        <v>300</v>
      </c>
      <c r="B312" s="11" t="s">
        <v>185</v>
      </c>
      <c r="C312" s="67">
        <f>'Initial Allocation'!H313</f>
        <v>600</v>
      </c>
    </row>
    <row r="313" spans="1:3" ht="27.75" customHeight="1" x14ac:dyDescent="0.2">
      <c r="A313" s="65">
        <v>301</v>
      </c>
      <c r="B313" s="10" t="s">
        <v>364</v>
      </c>
      <c r="C313" s="67">
        <f>'Initial Allocation'!H314</f>
        <v>0</v>
      </c>
    </row>
    <row r="314" spans="1:3" ht="27" customHeight="1" x14ac:dyDescent="0.2">
      <c r="A314" s="65">
        <v>302</v>
      </c>
      <c r="B314" s="11" t="s">
        <v>89</v>
      </c>
      <c r="C314" s="67">
        <f>'Initial Allocation'!H315</f>
        <v>1000</v>
      </c>
    </row>
    <row r="315" spans="1:3" ht="26.25" customHeight="1" x14ac:dyDescent="0.2">
      <c r="A315" s="65">
        <v>303</v>
      </c>
      <c r="B315" s="11" t="s">
        <v>90</v>
      </c>
      <c r="C315" s="67">
        <f>'Initial Allocation'!H316</f>
        <v>1000</v>
      </c>
    </row>
    <row r="316" spans="1:3" x14ac:dyDescent="0.2">
      <c r="A316" s="65">
        <v>304</v>
      </c>
      <c r="B316" s="10" t="s">
        <v>102</v>
      </c>
      <c r="C316" s="67">
        <f>'Initial Allocation'!H317</f>
        <v>0</v>
      </c>
    </row>
    <row r="317" spans="1:3" x14ac:dyDescent="0.2">
      <c r="A317" s="65">
        <v>305</v>
      </c>
      <c r="B317" s="247" t="s">
        <v>277</v>
      </c>
      <c r="C317" s="67">
        <f>'Initial Allocation'!H318</f>
        <v>800</v>
      </c>
    </row>
    <row r="318" spans="1:3" ht="15" thickBot="1" x14ac:dyDescent="0.25">
      <c r="A318" s="65">
        <v>306</v>
      </c>
      <c r="B318" s="48" t="s">
        <v>146</v>
      </c>
      <c r="C318" s="292">
        <f>'Initial Allocation'!H319</f>
        <v>2100</v>
      </c>
    </row>
    <row r="319" spans="1:3" ht="24" customHeight="1" x14ac:dyDescent="0.2">
      <c r="C319" s="291">
        <f>SUM(C283:C318)</f>
        <v>75360</v>
      </c>
    </row>
  </sheetData>
  <pageMargins left="0.7" right="0.7" top="0.75" bottom="0.75" header="0.3" footer="0.3"/>
  <pageSetup scale="16" fitToWidth="0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A48C2DC9C5341A6957FD7E991A50F" ma:contentTypeVersion="8" ma:contentTypeDescription="Create a new document." ma:contentTypeScope="" ma:versionID="cf66ba0b9995670f014644fe647dbc42">
  <xsd:schema xmlns:xsd="http://www.w3.org/2001/XMLSchema" xmlns:xs="http://www.w3.org/2001/XMLSchema" xmlns:p="http://schemas.microsoft.com/office/2006/metadata/properties" xmlns:ns3="d9d216d7-e9a6-4a3a-ba5c-83cbcb072594" xmlns:ns4="307fcebf-552b-486f-a635-3a9d2ef26236" targetNamespace="http://schemas.microsoft.com/office/2006/metadata/properties" ma:root="true" ma:fieldsID="ab2cbc2d84503e47338f8b4a6a68a83d" ns3:_="" ns4:_="">
    <xsd:import namespace="d9d216d7-e9a6-4a3a-ba5c-83cbcb072594"/>
    <xsd:import namespace="307fcebf-552b-486f-a635-3a9d2ef262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216d7-e9a6-4a3a-ba5c-83cbcb0725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fcebf-552b-486f-a635-3a9d2ef262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F9B8F9-8652-453E-A049-FB0A7F02F774}">
  <ds:schemaRefs>
    <ds:schemaRef ds:uri="http://schemas.microsoft.com/office/2006/documentManagement/types"/>
    <ds:schemaRef ds:uri="http://www.w3.org/XML/1998/namespace"/>
    <ds:schemaRef ds:uri="http://purl.org/dc/dcmitype/"/>
    <ds:schemaRef ds:uri="d9d216d7-e9a6-4a3a-ba5c-83cbcb072594"/>
    <ds:schemaRef ds:uri="http://schemas.microsoft.com/office/infopath/2007/PartnerControls"/>
    <ds:schemaRef ds:uri="http://schemas.microsoft.com/office/2006/metadata/properties"/>
    <ds:schemaRef ds:uri="307fcebf-552b-486f-a635-3a9d2ef26236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0A088D7-6A0E-48EE-A590-ED135019C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d216d7-e9a6-4a3a-ba5c-83cbcb072594"/>
    <ds:schemaRef ds:uri="307fcebf-552b-486f-a635-3a9d2ef262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7066A4-F6C1-4B3A-A8BD-BFF39FA822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Funding Process Tracking</vt:lpstr>
      <vt:lpstr>Sheet1</vt:lpstr>
      <vt:lpstr>Initial Allocation</vt:lpstr>
      <vt:lpstr>Table of Bill of Appropriation</vt:lpstr>
      <vt:lpstr>'Funding Process Tracking'!Print_Area</vt:lpstr>
      <vt:lpstr>'Initial Allocation'!Print_Area</vt:lpstr>
      <vt:lpstr>'Funding Process Tracking'!Print_Titles</vt:lpstr>
      <vt:lpstr>'Initial Allocation'!Print_Titles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kadicker</dc:creator>
  <cp:lastModifiedBy>Teresa Y Davis</cp:lastModifiedBy>
  <cp:lastPrinted>2024-02-02T20:26:48Z</cp:lastPrinted>
  <dcterms:created xsi:type="dcterms:W3CDTF">2012-12-05T20:33:52Z</dcterms:created>
  <dcterms:modified xsi:type="dcterms:W3CDTF">2024-02-05T17:46:53Z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0x010100D7AA48C2DC9C5341A6957FD7E991A50F</vt:lpwstr>
  </property>
</Properties>
</file>